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0350"/>
  </bookViews>
  <sheets>
    <sheet name="2019年（基数和提前告知）" sheetId="1" r:id="rId1"/>
    <sheet name="2018年（基数和提前告知） (2)" sheetId="2" r:id="rId2"/>
  </sheets>
  <definedNames>
    <definedName name="_xlnm._FilterDatabase" localSheetId="0" hidden="1">'2019年（基数和提前告知）'!$A$3:$H$426</definedName>
    <definedName name="_xlnm.Print_Area" localSheetId="1">'2018年（基数和提前告知） (2)'!$A$1:$AC$350</definedName>
    <definedName name="_xlnm.Print_Area" localSheetId="0">'2019年（基数和提前告知）'!$A$1:$H$395</definedName>
    <definedName name="Print_Title" localSheetId="1">'2018年（基数和提前告知） (2)'!$1:$3</definedName>
    <definedName name="Print_Title" localSheetId="0">'2019年（基数和提前告知）'!$1:$3</definedName>
  </definedNames>
  <calcPr calcId="114210" fullCalcOnLoad="1"/>
</workbook>
</file>

<file path=xl/calcChain.xml><?xml version="1.0" encoding="utf-8"?>
<calcChain xmlns="http://schemas.openxmlformats.org/spreadsheetml/2006/main">
  <c r="H172" i="1"/>
  <c r="H158"/>
  <c r="H195"/>
  <c r="H181"/>
  <c r="H199"/>
  <c r="H151"/>
  <c r="H365"/>
  <c r="H480" i="2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AE398"/>
  <c r="H397"/>
  <c r="AE397"/>
  <c r="H396"/>
  <c r="AE396"/>
  <c r="H395"/>
  <c r="AE395"/>
  <c r="H394"/>
  <c r="AE394"/>
  <c r="AE393"/>
  <c r="H393"/>
  <c r="H392"/>
  <c r="AE392"/>
  <c r="H391"/>
  <c r="AE391"/>
  <c r="H390"/>
  <c r="AE390"/>
  <c r="H389"/>
  <c r="AE389"/>
  <c r="H388"/>
  <c r="AE388"/>
  <c r="AE387"/>
  <c r="H387"/>
  <c r="H386"/>
  <c r="AE386"/>
  <c r="AE385"/>
  <c r="H385"/>
  <c r="H384"/>
  <c r="AE384"/>
  <c r="H383"/>
  <c r="AE383"/>
  <c r="H382"/>
  <c r="AE382"/>
  <c r="H381"/>
  <c r="AE381"/>
  <c r="H380"/>
  <c r="AE380"/>
  <c r="H379"/>
  <c r="AE379"/>
  <c r="H378"/>
  <c r="AE378"/>
  <c r="H377"/>
  <c r="AE377"/>
  <c r="H376"/>
  <c r="AE376"/>
  <c r="H375"/>
  <c r="AE375"/>
  <c r="H374"/>
  <c r="AE374"/>
  <c r="H373"/>
  <c r="AE373"/>
  <c r="H372"/>
  <c r="AE372"/>
  <c r="H371"/>
  <c r="AE371"/>
  <c r="H370"/>
  <c r="AE370"/>
  <c r="H369"/>
  <c r="AE369"/>
  <c r="H368"/>
  <c r="AE368"/>
  <c r="H367"/>
  <c r="AE367"/>
  <c r="H366"/>
  <c r="AE366"/>
  <c r="S365"/>
  <c r="I365"/>
  <c r="H365"/>
  <c r="AE365"/>
  <c r="J365"/>
  <c r="S364"/>
  <c r="J364"/>
  <c r="I364"/>
  <c r="H364"/>
  <c r="AE364"/>
  <c r="H363"/>
  <c r="AE363"/>
  <c r="AE362"/>
  <c r="S362"/>
  <c r="I362"/>
  <c r="H362"/>
  <c r="J362"/>
  <c r="S361"/>
  <c r="J361"/>
  <c r="I361"/>
  <c r="H361"/>
  <c r="AE361"/>
  <c r="S360"/>
  <c r="J360"/>
  <c r="I360"/>
  <c r="H360"/>
  <c r="AE360"/>
  <c r="S359"/>
  <c r="J359"/>
  <c r="S358"/>
  <c r="J358"/>
  <c r="S357"/>
  <c r="J357"/>
  <c r="I357"/>
  <c r="H357"/>
  <c r="AE357"/>
  <c r="S356"/>
  <c r="J356"/>
  <c r="I356"/>
  <c r="H356"/>
  <c r="AE356"/>
  <c r="S355"/>
  <c r="J355"/>
  <c r="I355"/>
  <c r="H355"/>
  <c r="AE355"/>
  <c r="S354"/>
  <c r="J354"/>
  <c r="S353"/>
  <c r="I353"/>
  <c r="J353"/>
  <c r="H353"/>
  <c r="AE353"/>
  <c r="AC352"/>
  <c r="AC351"/>
  <c r="AB352"/>
  <c r="AB351"/>
  <c r="AA352"/>
  <c r="AA351"/>
  <c r="Z352"/>
  <c r="Z351"/>
  <c r="Y352"/>
  <c r="Y351"/>
  <c r="X352"/>
  <c r="X351"/>
  <c r="W352"/>
  <c r="W351"/>
  <c r="V352"/>
  <c r="V351"/>
  <c r="U352"/>
  <c r="U351"/>
  <c r="T352"/>
  <c r="T351"/>
  <c r="R352"/>
  <c r="Q352"/>
  <c r="Q351"/>
  <c r="P352"/>
  <c r="P351"/>
  <c r="O352"/>
  <c r="N352"/>
  <c r="N351"/>
  <c r="M352"/>
  <c r="M351"/>
  <c r="L352"/>
  <c r="L351"/>
  <c r="K352"/>
  <c r="R351"/>
  <c r="O351"/>
  <c r="S350"/>
  <c r="J350"/>
  <c r="J349"/>
  <c r="BB349"/>
  <c r="BA349"/>
  <c r="AZ349"/>
  <c r="AY349"/>
  <c r="AX349"/>
  <c r="AW349"/>
  <c r="AV349"/>
  <c r="AU349"/>
  <c r="AT349"/>
  <c r="AS349"/>
  <c r="AR349"/>
  <c r="AQ349"/>
  <c r="AP349"/>
  <c r="AO349"/>
  <c r="AN349"/>
  <c r="AM349"/>
  <c r="AL349"/>
  <c r="AK349"/>
  <c r="AJ349"/>
  <c r="AI349"/>
  <c r="AH349"/>
  <c r="AG349"/>
  <c r="AF349"/>
  <c r="AD349"/>
  <c r="AD159"/>
  <c r="AC349"/>
  <c r="AB349"/>
  <c r="AA349"/>
  <c r="Z349"/>
  <c r="Y349"/>
  <c r="X349"/>
  <c r="W349"/>
  <c r="V349"/>
  <c r="U349"/>
  <c r="T349"/>
  <c r="R349"/>
  <c r="Q349"/>
  <c r="P349"/>
  <c r="O349"/>
  <c r="N349"/>
  <c r="M349"/>
  <c r="L349"/>
  <c r="K349"/>
  <c r="S348"/>
  <c r="I348"/>
  <c r="H348"/>
  <c r="AE348"/>
  <c r="J348"/>
  <c r="S347"/>
  <c r="J347"/>
  <c r="I347"/>
  <c r="H347"/>
  <c r="AE347"/>
  <c r="S346"/>
  <c r="J346"/>
  <c r="I346"/>
  <c r="H346"/>
  <c r="AE346"/>
  <c r="AC345"/>
  <c r="AB345"/>
  <c r="AA345"/>
  <c r="Z345"/>
  <c r="Y345"/>
  <c r="X345"/>
  <c r="W345"/>
  <c r="V345"/>
  <c r="U345"/>
  <c r="T345"/>
  <c r="R345"/>
  <c r="Q345"/>
  <c r="P345"/>
  <c r="O345"/>
  <c r="N345"/>
  <c r="M345"/>
  <c r="L345"/>
  <c r="K345"/>
  <c r="S344"/>
  <c r="J344"/>
  <c r="I344"/>
  <c r="H344"/>
  <c r="AE344"/>
  <c r="S343"/>
  <c r="J343"/>
  <c r="S342"/>
  <c r="J342"/>
  <c r="AC341"/>
  <c r="AB341"/>
  <c r="AA341"/>
  <c r="Z341"/>
  <c r="Y341"/>
  <c r="X341"/>
  <c r="W341"/>
  <c r="V341"/>
  <c r="U341"/>
  <c r="T341"/>
  <c r="R341"/>
  <c r="Q341"/>
  <c r="P341"/>
  <c r="O341"/>
  <c r="N341"/>
  <c r="M341"/>
  <c r="L341"/>
  <c r="K341"/>
  <c r="S340"/>
  <c r="J340"/>
  <c r="S339"/>
  <c r="J339"/>
  <c r="I339"/>
  <c r="H339"/>
  <c r="AE339"/>
  <c r="AC338"/>
  <c r="AB338"/>
  <c r="AA338"/>
  <c r="Z338"/>
  <c r="Y338"/>
  <c r="X338"/>
  <c r="W338"/>
  <c r="V338"/>
  <c r="U338"/>
  <c r="T338"/>
  <c r="R338"/>
  <c r="Q338"/>
  <c r="P338"/>
  <c r="O338"/>
  <c r="N338"/>
  <c r="M338"/>
  <c r="L338"/>
  <c r="K338"/>
  <c r="S337"/>
  <c r="J337"/>
  <c r="I337"/>
  <c r="H337"/>
  <c r="AE337"/>
  <c r="S336"/>
  <c r="J336"/>
  <c r="I336"/>
  <c r="H336"/>
  <c r="AE336"/>
  <c r="S335"/>
  <c r="J335"/>
  <c r="AC334"/>
  <c r="AB334"/>
  <c r="AA334"/>
  <c r="Z334"/>
  <c r="Y334"/>
  <c r="X334"/>
  <c r="W334"/>
  <c r="V334"/>
  <c r="U334"/>
  <c r="T334"/>
  <c r="R334"/>
  <c r="Q334"/>
  <c r="P334"/>
  <c r="O334"/>
  <c r="N334"/>
  <c r="M334"/>
  <c r="L334"/>
  <c r="K334"/>
  <c r="S333"/>
  <c r="J333"/>
  <c r="S332"/>
  <c r="J332"/>
  <c r="S331"/>
  <c r="J331"/>
  <c r="I331"/>
  <c r="H331"/>
  <c r="AE331"/>
  <c r="AC330"/>
  <c r="AB330"/>
  <c r="AA330"/>
  <c r="Z330"/>
  <c r="Y330"/>
  <c r="X330"/>
  <c r="W330"/>
  <c r="V330"/>
  <c r="U330"/>
  <c r="T330"/>
  <c r="S330"/>
  <c r="R330"/>
  <c r="Q330"/>
  <c r="P330"/>
  <c r="O330"/>
  <c r="N330"/>
  <c r="M330"/>
  <c r="L330"/>
  <c r="K330"/>
  <c r="S329"/>
  <c r="J329"/>
  <c r="I329"/>
  <c r="H329"/>
  <c r="AE329"/>
  <c r="S328"/>
  <c r="J328"/>
  <c r="I328"/>
  <c r="H328"/>
  <c r="AE328"/>
  <c r="S327"/>
  <c r="J327"/>
  <c r="AC326"/>
  <c r="AB326"/>
  <c r="AA326"/>
  <c r="Z326"/>
  <c r="Y326"/>
  <c r="X326"/>
  <c r="W326"/>
  <c r="V326"/>
  <c r="U326"/>
  <c r="T326"/>
  <c r="R326"/>
  <c r="Q326"/>
  <c r="P326"/>
  <c r="O326"/>
  <c r="N326"/>
  <c r="M326"/>
  <c r="L326"/>
  <c r="K326"/>
  <c r="S325"/>
  <c r="J325"/>
  <c r="S324"/>
  <c r="J324"/>
  <c r="S323"/>
  <c r="J323"/>
  <c r="I323"/>
  <c r="H323"/>
  <c r="AE323"/>
  <c r="S322"/>
  <c r="J322"/>
  <c r="S321"/>
  <c r="J321"/>
  <c r="I321"/>
  <c r="H321"/>
  <c r="AE321"/>
  <c r="AA320"/>
  <c r="Z320"/>
  <c r="Y320"/>
  <c r="X320"/>
  <c r="W320"/>
  <c r="V320"/>
  <c r="U320"/>
  <c r="T320"/>
  <c r="S319"/>
  <c r="J319"/>
  <c r="I319"/>
  <c r="H319"/>
  <c r="S318"/>
  <c r="J318"/>
  <c r="S317"/>
  <c r="J317"/>
  <c r="S316"/>
  <c r="J316"/>
  <c r="S315"/>
  <c r="J315"/>
  <c r="S314"/>
  <c r="J314"/>
  <c r="I314"/>
  <c r="H314"/>
  <c r="AE314"/>
  <c r="S313"/>
  <c r="I313"/>
  <c r="H313"/>
  <c r="AE313"/>
  <c r="J313"/>
  <c r="S312"/>
  <c r="I312"/>
  <c r="H312"/>
  <c r="J312"/>
  <c r="S311"/>
  <c r="J311"/>
  <c r="I311"/>
  <c r="H311"/>
  <c r="AE311"/>
  <c r="S310"/>
  <c r="J310"/>
  <c r="S309"/>
  <c r="J309"/>
  <c r="S308"/>
  <c r="I308"/>
  <c r="H308"/>
  <c r="AE308"/>
  <c r="J308"/>
  <c r="S307"/>
  <c r="J307"/>
  <c r="I307"/>
  <c r="H307"/>
  <c r="AE307"/>
  <c r="S306"/>
  <c r="J306"/>
  <c r="I306"/>
  <c r="H306"/>
  <c r="AE306"/>
  <c r="S305"/>
  <c r="J305"/>
  <c r="S304"/>
  <c r="J304"/>
  <c r="S303"/>
  <c r="J303"/>
  <c r="S302"/>
  <c r="J302"/>
  <c r="S301"/>
  <c r="J301"/>
  <c r="I301"/>
  <c r="H301"/>
  <c r="AE301"/>
  <c r="S300"/>
  <c r="I300"/>
  <c r="H300"/>
  <c r="AE300"/>
  <c r="J300"/>
  <c r="S299"/>
  <c r="J299"/>
  <c r="I299"/>
  <c r="H299"/>
  <c r="AE299"/>
  <c r="S298"/>
  <c r="J298"/>
  <c r="I298"/>
  <c r="H298"/>
  <c r="AE298"/>
  <c r="S297"/>
  <c r="J297"/>
  <c r="S296"/>
  <c r="I296"/>
  <c r="H296"/>
  <c r="AE296"/>
  <c r="J296"/>
  <c r="S295"/>
  <c r="J295"/>
  <c r="I295"/>
  <c r="H295"/>
  <c r="AE295"/>
  <c r="S294"/>
  <c r="J294"/>
  <c r="S293"/>
  <c r="J293"/>
  <c r="S292"/>
  <c r="J292"/>
  <c r="S291"/>
  <c r="J291"/>
  <c r="S290"/>
  <c r="J290"/>
  <c r="I290"/>
  <c r="H290"/>
  <c r="AE290"/>
  <c r="S289"/>
  <c r="J289"/>
  <c r="S288"/>
  <c r="J288"/>
  <c r="AD287"/>
  <c r="AC287"/>
  <c r="AB287"/>
  <c r="AA287"/>
  <c r="Z287"/>
  <c r="Y287"/>
  <c r="X287"/>
  <c r="W287"/>
  <c r="V287"/>
  <c r="U287"/>
  <c r="T287"/>
  <c r="R287"/>
  <c r="Q287"/>
  <c r="P287"/>
  <c r="O287"/>
  <c r="N287"/>
  <c r="M287"/>
  <c r="L287"/>
  <c r="K287"/>
  <c r="S286"/>
  <c r="J286"/>
  <c r="I286"/>
  <c r="H286"/>
  <c r="AE286"/>
  <c r="H285"/>
  <c r="AE285"/>
  <c r="S284"/>
  <c r="I284"/>
  <c r="H284"/>
  <c r="AE284"/>
  <c r="J284"/>
  <c r="AC283"/>
  <c r="AB283"/>
  <c r="AA283"/>
  <c r="Z283"/>
  <c r="Y283"/>
  <c r="X283"/>
  <c r="W283"/>
  <c r="V283"/>
  <c r="U283"/>
  <c r="T283"/>
  <c r="R283"/>
  <c r="Q283"/>
  <c r="P283"/>
  <c r="O283"/>
  <c r="N283"/>
  <c r="M283"/>
  <c r="L283"/>
  <c r="K283"/>
  <c r="S282"/>
  <c r="J282"/>
  <c r="S281"/>
  <c r="J281"/>
  <c r="I281"/>
  <c r="H281"/>
  <c r="AE281"/>
  <c r="S280"/>
  <c r="J280"/>
  <c r="I280"/>
  <c r="H280"/>
  <c r="AE280"/>
  <c r="S279"/>
  <c r="J279"/>
  <c r="S278"/>
  <c r="I278"/>
  <c r="J278"/>
  <c r="H278"/>
  <c r="AE278"/>
  <c r="S277"/>
  <c r="J277"/>
  <c r="I277"/>
  <c r="H277"/>
  <c r="AE277"/>
  <c r="AC276"/>
  <c r="AB276"/>
  <c r="AA276"/>
  <c r="Z276"/>
  <c r="Y276"/>
  <c r="X276"/>
  <c r="W276"/>
  <c r="V276"/>
  <c r="U276"/>
  <c r="T276"/>
  <c r="R276"/>
  <c r="Q276"/>
  <c r="P276"/>
  <c r="O276"/>
  <c r="N276"/>
  <c r="M276"/>
  <c r="L276"/>
  <c r="K276"/>
  <c r="S275"/>
  <c r="J275"/>
  <c r="I275"/>
  <c r="H275"/>
  <c r="AE275"/>
  <c r="S274"/>
  <c r="J274"/>
  <c r="I274"/>
  <c r="H274"/>
  <c r="AE274"/>
  <c r="S273"/>
  <c r="J273"/>
  <c r="I273"/>
  <c r="H273"/>
  <c r="AE273"/>
  <c r="S272"/>
  <c r="I272"/>
  <c r="J272"/>
  <c r="H272"/>
  <c r="AE272"/>
  <c r="S271"/>
  <c r="J271"/>
  <c r="I271"/>
  <c r="H271"/>
  <c r="AE271"/>
  <c r="S270"/>
  <c r="J270"/>
  <c r="I270"/>
  <c r="H270"/>
  <c r="AE270"/>
  <c r="S269"/>
  <c r="J269"/>
  <c r="S268"/>
  <c r="I268"/>
  <c r="H268"/>
  <c r="AE268"/>
  <c r="J268"/>
  <c r="S267"/>
  <c r="J267"/>
  <c r="I267"/>
  <c r="H267"/>
  <c r="AE267"/>
  <c r="S266"/>
  <c r="J266"/>
  <c r="I266"/>
  <c r="H266"/>
  <c r="AE266"/>
  <c r="S265"/>
  <c r="J265"/>
  <c r="S264"/>
  <c r="J264"/>
  <c r="S263"/>
  <c r="J263"/>
  <c r="I263"/>
  <c r="H263"/>
  <c r="AE263"/>
  <c r="S262"/>
  <c r="J262"/>
  <c r="I262"/>
  <c r="H262"/>
  <c r="AE262"/>
  <c r="S261"/>
  <c r="J261"/>
  <c r="S260"/>
  <c r="I260"/>
  <c r="H260"/>
  <c r="AE260"/>
  <c r="J260"/>
  <c r="S259"/>
  <c r="J259"/>
  <c r="I259"/>
  <c r="H259"/>
  <c r="AE259"/>
  <c r="S258"/>
  <c r="J258"/>
  <c r="I258"/>
  <c r="H258"/>
  <c r="AE258"/>
  <c r="S257"/>
  <c r="J257"/>
  <c r="S256"/>
  <c r="I256"/>
  <c r="H256"/>
  <c r="AE256"/>
  <c r="J256"/>
  <c r="S255"/>
  <c r="J255"/>
  <c r="I255"/>
  <c r="H255"/>
  <c r="AE255"/>
  <c r="S254"/>
  <c r="J254"/>
  <c r="I254"/>
  <c r="H254"/>
  <c r="AE254"/>
  <c r="S253"/>
  <c r="J253"/>
  <c r="S252"/>
  <c r="J252"/>
  <c r="S251"/>
  <c r="J251"/>
  <c r="I251"/>
  <c r="H251"/>
  <c r="AE251"/>
  <c r="S250"/>
  <c r="J250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S248"/>
  <c r="J248"/>
  <c r="S247"/>
  <c r="J247"/>
  <c r="I247"/>
  <c r="H247"/>
  <c r="AE247"/>
  <c r="S246"/>
  <c r="I246"/>
  <c r="H246"/>
  <c r="AE246"/>
  <c r="J246"/>
  <c r="S245"/>
  <c r="J245"/>
  <c r="I245"/>
  <c r="H245"/>
  <c r="AE245"/>
  <c r="S244"/>
  <c r="J244"/>
  <c r="I244"/>
  <c r="H244"/>
  <c r="AE244"/>
  <c r="S243"/>
  <c r="J243"/>
  <c r="S242"/>
  <c r="I242"/>
  <c r="H242"/>
  <c r="AE242"/>
  <c r="J242"/>
  <c r="S241"/>
  <c r="J241"/>
  <c r="I241"/>
  <c r="H241"/>
  <c r="AE241"/>
  <c r="S240"/>
  <c r="J240"/>
  <c r="I240"/>
  <c r="H240"/>
  <c r="AE240"/>
  <c r="S239"/>
  <c r="J239"/>
  <c r="S238"/>
  <c r="J238"/>
  <c r="S237"/>
  <c r="J237"/>
  <c r="I237"/>
  <c r="H237"/>
  <c r="AE237"/>
  <c r="AC236"/>
  <c r="AB236"/>
  <c r="AA236"/>
  <c r="Z236"/>
  <c r="Y236"/>
  <c r="X236"/>
  <c r="W236"/>
  <c r="V236"/>
  <c r="U236"/>
  <c r="T236"/>
  <c r="R236"/>
  <c r="Q236"/>
  <c r="P236"/>
  <c r="O236"/>
  <c r="N236"/>
  <c r="M236"/>
  <c r="L236"/>
  <c r="K236"/>
  <c r="S235"/>
  <c r="J235"/>
  <c r="I235"/>
  <c r="H235"/>
  <c r="AE235"/>
  <c r="S234"/>
  <c r="J234"/>
  <c r="S233"/>
  <c r="J233"/>
  <c r="S232"/>
  <c r="I232"/>
  <c r="H232"/>
  <c r="AE232"/>
  <c r="J232"/>
  <c r="S231"/>
  <c r="J231"/>
  <c r="I231"/>
  <c r="H231"/>
  <c r="AE231"/>
  <c r="S230"/>
  <c r="J230"/>
  <c r="I230"/>
  <c r="H230"/>
  <c r="AE230"/>
  <c r="S229"/>
  <c r="J229"/>
  <c r="S228"/>
  <c r="J228"/>
  <c r="S227"/>
  <c r="J227"/>
  <c r="I227"/>
  <c r="H227"/>
  <c r="AE227"/>
  <c r="S226"/>
  <c r="J226"/>
  <c r="I226"/>
  <c r="H226"/>
  <c r="AE226"/>
  <c r="S225"/>
  <c r="J225"/>
  <c r="S224"/>
  <c r="I224"/>
  <c r="H224"/>
  <c r="AE224"/>
  <c r="J224"/>
  <c r="S223"/>
  <c r="J223"/>
  <c r="I223"/>
  <c r="H223"/>
  <c r="AE223"/>
  <c r="S222"/>
  <c r="J222"/>
  <c r="I222"/>
  <c r="H222"/>
  <c r="AE222"/>
  <c r="S221"/>
  <c r="J221"/>
  <c r="AC220"/>
  <c r="AB220"/>
  <c r="AA220"/>
  <c r="Z220"/>
  <c r="Y220"/>
  <c r="X220"/>
  <c r="W220"/>
  <c r="V220"/>
  <c r="U220"/>
  <c r="T220"/>
  <c r="R220"/>
  <c r="Q220"/>
  <c r="P220"/>
  <c r="O220"/>
  <c r="N220"/>
  <c r="M220"/>
  <c r="L220"/>
  <c r="K220"/>
  <c r="S219"/>
  <c r="J219"/>
  <c r="I219"/>
  <c r="H219"/>
  <c r="AE219"/>
  <c r="S218"/>
  <c r="I218"/>
  <c r="H218"/>
  <c r="AE218"/>
  <c r="J218"/>
  <c r="S217"/>
  <c r="J217"/>
  <c r="I217"/>
  <c r="H217"/>
  <c r="AE217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AE216"/>
  <c r="S215"/>
  <c r="J215"/>
  <c r="I215"/>
  <c r="H215"/>
  <c r="AE215"/>
  <c r="S214"/>
  <c r="J214"/>
  <c r="I214"/>
  <c r="H214"/>
  <c r="AE214"/>
  <c r="S213"/>
  <c r="J213"/>
  <c r="S212"/>
  <c r="J212"/>
  <c r="S211"/>
  <c r="J211"/>
  <c r="I211"/>
  <c r="H211"/>
  <c r="AE211"/>
  <c r="S210"/>
  <c r="J210"/>
  <c r="S209"/>
  <c r="J209"/>
  <c r="I209"/>
  <c r="H209"/>
  <c r="AE209"/>
  <c r="S208"/>
  <c r="I208"/>
  <c r="J208"/>
  <c r="H208"/>
  <c r="AE208"/>
  <c r="S207"/>
  <c r="J207"/>
  <c r="S206"/>
  <c r="J206"/>
  <c r="I206"/>
  <c r="H206"/>
  <c r="AE206"/>
  <c r="S205"/>
  <c r="J205"/>
  <c r="S204"/>
  <c r="I204"/>
  <c r="H204"/>
  <c r="AE204"/>
  <c r="J204"/>
  <c r="S203"/>
  <c r="J203"/>
  <c r="I203"/>
  <c r="H203"/>
  <c r="AE203"/>
  <c r="S202"/>
  <c r="J202"/>
  <c r="I202"/>
  <c r="H202"/>
  <c r="AE202"/>
  <c r="S201"/>
  <c r="J201"/>
  <c r="I201"/>
  <c r="H201"/>
  <c r="AE201"/>
  <c r="S200"/>
  <c r="J200"/>
  <c r="S199"/>
  <c r="J199"/>
  <c r="I199"/>
  <c r="H199"/>
  <c r="AE199"/>
  <c r="S198"/>
  <c r="J198"/>
  <c r="S197"/>
  <c r="J197"/>
  <c r="S196"/>
  <c r="I196"/>
  <c r="H196"/>
  <c r="AE196"/>
  <c r="J196"/>
  <c r="S195"/>
  <c r="J195"/>
  <c r="I195"/>
  <c r="H195"/>
  <c r="AE195"/>
  <c r="S194"/>
  <c r="J194"/>
  <c r="I194"/>
  <c r="H194"/>
  <c r="AE194"/>
  <c r="S193"/>
  <c r="J193"/>
  <c r="S192"/>
  <c r="J192"/>
  <c r="I192"/>
  <c r="H192"/>
  <c r="AE192"/>
  <c r="S191"/>
  <c r="J191"/>
  <c r="I191"/>
  <c r="H191"/>
  <c r="AE191"/>
  <c r="S190"/>
  <c r="J190"/>
  <c r="I190"/>
  <c r="H190"/>
  <c r="AE190"/>
  <c r="S189"/>
  <c r="J189"/>
  <c r="S188"/>
  <c r="I188"/>
  <c r="H188"/>
  <c r="AE188"/>
  <c r="J188"/>
  <c r="S187"/>
  <c r="J187"/>
  <c r="I187"/>
  <c r="H187"/>
  <c r="AE187"/>
  <c r="S186"/>
  <c r="J186"/>
  <c r="S185"/>
  <c r="J185"/>
  <c r="S184"/>
  <c r="I184"/>
  <c r="H184"/>
  <c r="AE184"/>
  <c r="J184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H183"/>
  <c r="AE183"/>
  <c r="S182"/>
  <c r="I182"/>
  <c r="J182"/>
  <c r="H182"/>
  <c r="AE182"/>
  <c r="S181"/>
  <c r="J181"/>
  <c r="I181"/>
  <c r="H181"/>
  <c r="AE181"/>
  <c r="S180"/>
  <c r="J180"/>
  <c r="I180"/>
  <c r="H180"/>
  <c r="AE180"/>
  <c r="S179"/>
  <c r="J179"/>
  <c r="S178"/>
  <c r="I178"/>
  <c r="H178"/>
  <c r="AE178"/>
  <c r="J178"/>
  <c r="S177"/>
  <c r="J177"/>
  <c r="I177"/>
  <c r="H177"/>
  <c r="AE177"/>
  <c r="S176"/>
  <c r="J176"/>
  <c r="I176"/>
  <c r="H176"/>
  <c r="AE176"/>
  <c r="AC175"/>
  <c r="AB175"/>
  <c r="AA175"/>
  <c r="Z175"/>
  <c r="Y175"/>
  <c r="X175"/>
  <c r="W175"/>
  <c r="V175"/>
  <c r="U175"/>
  <c r="T175"/>
  <c r="R175"/>
  <c r="Q175"/>
  <c r="P175"/>
  <c r="O175"/>
  <c r="N175"/>
  <c r="M175"/>
  <c r="L175"/>
  <c r="K175"/>
  <c r="S174"/>
  <c r="J174"/>
  <c r="I174"/>
  <c r="H174"/>
  <c r="AE174"/>
  <c r="S173"/>
  <c r="J173"/>
  <c r="AC172"/>
  <c r="AB172"/>
  <c r="AA172"/>
  <c r="Z172"/>
  <c r="Y172"/>
  <c r="X172"/>
  <c r="W172"/>
  <c r="V172"/>
  <c r="U172"/>
  <c r="T172"/>
  <c r="R172"/>
  <c r="Q172"/>
  <c r="P172"/>
  <c r="O172"/>
  <c r="N172"/>
  <c r="M172"/>
  <c r="L172"/>
  <c r="K172"/>
  <c r="S171"/>
  <c r="J171"/>
  <c r="I171"/>
  <c r="H171"/>
  <c r="AE171"/>
  <c r="AE170"/>
  <c r="S170"/>
  <c r="I170"/>
  <c r="H170"/>
  <c r="J170"/>
  <c r="S169"/>
  <c r="J169"/>
  <c r="I169"/>
  <c r="H169"/>
  <c r="AE169"/>
  <c r="S168"/>
  <c r="J168"/>
  <c r="I168"/>
  <c r="H168"/>
  <c r="AE168"/>
  <c r="S167"/>
  <c r="J167"/>
  <c r="S166"/>
  <c r="I166"/>
  <c r="H166"/>
  <c r="AE166"/>
  <c r="J166"/>
  <c r="S165"/>
  <c r="J165"/>
  <c r="I165"/>
  <c r="H165"/>
  <c r="AE165"/>
  <c r="S164"/>
  <c r="J164"/>
  <c r="S163"/>
  <c r="J163"/>
  <c r="S162"/>
  <c r="J162"/>
  <c r="S161"/>
  <c r="J161"/>
  <c r="I161"/>
  <c r="H161"/>
  <c r="AE161"/>
  <c r="AC160"/>
  <c r="AB160"/>
  <c r="AA160"/>
  <c r="Z160"/>
  <c r="Y160"/>
  <c r="X160"/>
  <c r="W160"/>
  <c r="V160"/>
  <c r="S160"/>
  <c r="U160"/>
  <c r="T160"/>
  <c r="R160"/>
  <c r="Q160"/>
  <c r="P160"/>
  <c r="O160"/>
  <c r="N160"/>
  <c r="M160"/>
  <c r="L160"/>
  <c r="K160"/>
  <c r="S158"/>
  <c r="J158"/>
  <c r="S157"/>
  <c r="J157"/>
  <c r="I157"/>
  <c r="H157"/>
  <c r="AE157"/>
  <c r="S156"/>
  <c r="J156"/>
  <c r="I156"/>
  <c r="H156"/>
  <c r="AE156"/>
  <c r="S155"/>
  <c r="J155"/>
  <c r="S154"/>
  <c r="J154"/>
  <c r="S153"/>
  <c r="J153"/>
  <c r="S152"/>
  <c r="S150"/>
  <c r="J152"/>
  <c r="S151"/>
  <c r="J151"/>
  <c r="I151"/>
  <c r="AD150"/>
  <c r="AD14"/>
  <c r="AC150"/>
  <c r="AB150"/>
  <c r="AA150"/>
  <c r="Z150"/>
  <c r="Y150"/>
  <c r="X150"/>
  <c r="W150"/>
  <c r="V150"/>
  <c r="U150"/>
  <c r="T150"/>
  <c r="R150"/>
  <c r="Q150"/>
  <c r="P150"/>
  <c r="O150"/>
  <c r="N150"/>
  <c r="M150"/>
  <c r="L150"/>
  <c r="K150"/>
  <c r="K141"/>
  <c r="S149"/>
  <c r="I149"/>
  <c r="H149"/>
  <c r="AE149"/>
  <c r="J149"/>
  <c r="S148"/>
  <c r="J148"/>
  <c r="I148"/>
  <c r="H148"/>
  <c r="AE148"/>
  <c r="S147"/>
  <c r="J147"/>
  <c r="S146"/>
  <c r="J146"/>
  <c r="S145"/>
  <c r="J145"/>
  <c r="S144"/>
  <c r="J144"/>
  <c r="I144"/>
  <c r="H144"/>
  <c r="AE144"/>
  <c r="S143"/>
  <c r="J143"/>
  <c r="I143"/>
  <c r="H143"/>
  <c r="AE143"/>
  <c r="S142"/>
  <c r="J142"/>
  <c r="AC141"/>
  <c r="AB141"/>
  <c r="AA141"/>
  <c r="Z141"/>
  <c r="Y141"/>
  <c r="X141"/>
  <c r="W141"/>
  <c r="V141"/>
  <c r="U141"/>
  <c r="T141"/>
  <c r="R141"/>
  <c r="Q141"/>
  <c r="P141"/>
  <c r="O141"/>
  <c r="N141"/>
  <c r="M141"/>
  <c r="L141"/>
  <c r="S140"/>
  <c r="J140"/>
  <c r="I140"/>
  <c r="H140"/>
  <c r="AE140"/>
  <c r="S139"/>
  <c r="J139"/>
  <c r="S138"/>
  <c r="J138"/>
  <c r="AC137"/>
  <c r="AB137"/>
  <c r="AA137"/>
  <c r="Z137"/>
  <c r="Y137"/>
  <c r="X137"/>
  <c r="W137"/>
  <c r="V137"/>
  <c r="U137"/>
  <c r="T137"/>
  <c r="R137"/>
  <c r="Q137"/>
  <c r="P137"/>
  <c r="O137"/>
  <c r="N137"/>
  <c r="M137"/>
  <c r="L137"/>
  <c r="K137"/>
  <c r="S136"/>
  <c r="J136"/>
  <c r="I136"/>
  <c r="H136"/>
  <c r="AE136"/>
  <c r="S135"/>
  <c r="J135"/>
  <c r="I135"/>
  <c r="H135"/>
  <c r="AE135"/>
  <c r="S134"/>
  <c r="J134"/>
  <c r="S133"/>
  <c r="I133"/>
  <c r="H133"/>
  <c r="AE133"/>
  <c r="J133"/>
  <c r="S132"/>
  <c r="J132"/>
  <c r="I132"/>
  <c r="H132"/>
  <c r="AE132"/>
  <c r="S131"/>
  <c r="J131"/>
  <c r="I131"/>
  <c r="H131"/>
  <c r="AE131"/>
  <c r="S130"/>
  <c r="J130"/>
  <c r="I130"/>
  <c r="H130"/>
  <c r="AE130"/>
  <c r="S129"/>
  <c r="I129"/>
  <c r="J129"/>
  <c r="H129"/>
  <c r="AE129"/>
  <c r="S128"/>
  <c r="J128"/>
  <c r="I128"/>
  <c r="H128"/>
  <c r="AE128"/>
  <c r="J127"/>
  <c r="I127"/>
  <c r="H127"/>
  <c r="AE127"/>
  <c r="AC126"/>
  <c r="AA126"/>
  <c r="Z126"/>
  <c r="Y126"/>
  <c r="X126"/>
  <c r="W126"/>
  <c r="V126"/>
  <c r="U126"/>
  <c r="T126"/>
  <c r="R126"/>
  <c r="Q126"/>
  <c r="P126"/>
  <c r="O126"/>
  <c r="N126"/>
  <c r="M126"/>
  <c r="L126"/>
  <c r="K126"/>
  <c r="S125"/>
  <c r="J125"/>
  <c r="S124"/>
  <c r="J124"/>
  <c r="S123"/>
  <c r="J123"/>
  <c r="I123"/>
  <c r="H123"/>
  <c r="AE123"/>
  <c r="AB122"/>
  <c r="AA122"/>
  <c r="Z122"/>
  <c r="Y122"/>
  <c r="X122"/>
  <c r="W122"/>
  <c r="V122"/>
  <c r="U122"/>
  <c r="T122"/>
  <c r="R122"/>
  <c r="Q122"/>
  <c r="P122"/>
  <c r="O122"/>
  <c r="N122"/>
  <c r="M122"/>
  <c r="L122"/>
  <c r="K122"/>
  <c r="S121"/>
  <c r="J121"/>
  <c r="I121"/>
  <c r="H121"/>
  <c r="AE121"/>
  <c r="S120"/>
  <c r="J120"/>
  <c r="S119"/>
  <c r="J119"/>
  <c r="I119"/>
  <c r="H119"/>
  <c r="AE119"/>
  <c r="S118"/>
  <c r="J118"/>
  <c r="S117"/>
  <c r="J117"/>
  <c r="S116"/>
  <c r="J116"/>
  <c r="I116"/>
  <c r="H116"/>
  <c r="AE116"/>
  <c r="S115"/>
  <c r="J115"/>
  <c r="I115"/>
  <c r="H115"/>
  <c r="AE115"/>
  <c r="S114"/>
  <c r="J114"/>
  <c r="S113"/>
  <c r="J113"/>
  <c r="S112"/>
  <c r="J112"/>
  <c r="I112"/>
  <c r="H112"/>
  <c r="AE112"/>
  <c r="AA111"/>
  <c r="Z111"/>
  <c r="Y111"/>
  <c r="X111"/>
  <c r="W111"/>
  <c r="V111"/>
  <c r="U111"/>
  <c r="T111"/>
  <c r="R111"/>
  <c r="Q111"/>
  <c r="P111"/>
  <c r="O111"/>
  <c r="N111"/>
  <c r="L111"/>
  <c r="K111"/>
  <c r="S110"/>
  <c r="J110"/>
  <c r="S109"/>
  <c r="J109"/>
  <c r="S108"/>
  <c r="I108"/>
  <c r="H108"/>
  <c r="AE108"/>
  <c r="J108"/>
  <c r="S107"/>
  <c r="J107"/>
  <c r="I107"/>
  <c r="H107"/>
  <c r="AE107"/>
  <c r="S106"/>
  <c r="J106"/>
  <c r="I106"/>
  <c r="H106"/>
  <c r="AE106"/>
  <c r="S105"/>
  <c r="J105"/>
  <c r="AA104"/>
  <c r="Z104"/>
  <c r="Y104"/>
  <c r="X104"/>
  <c r="W104"/>
  <c r="V104"/>
  <c r="U104"/>
  <c r="T104"/>
  <c r="R104"/>
  <c r="Q104"/>
  <c r="P104"/>
  <c r="O104"/>
  <c r="N104"/>
  <c r="M104"/>
  <c r="L104"/>
  <c r="K104"/>
  <c r="S103"/>
  <c r="J103"/>
  <c r="S102"/>
  <c r="J102"/>
  <c r="I102"/>
  <c r="H102"/>
  <c r="AE102"/>
  <c r="S101"/>
  <c r="J101"/>
  <c r="I101"/>
  <c r="H101"/>
  <c r="AE101"/>
  <c r="S100"/>
  <c r="J100"/>
  <c r="S99"/>
  <c r="J99"/>
  <c r="S98"/>
  <c r="J98"/>
  <c r="I98"/>
  <c r="H98"/>
  <c r="AE98"/>
  <c r="S97"/>
  <c r="J97"/>
  <c r="AB96"/>
  <c r="AA96"/>
  <c r="Z96"/>
  <c r="Y96"/>
  <c r="X96"/>
  <c r="W96"/>
  <c r="V96"/>
  <c r="U96"/>
  <c r="T96"/>
  <c r="R96"/>
  <c r="Q96"/>
  <c r="P96"/>
  <c r="O96"/>
  <c r="N96"/>
  <c r="M96"/>
  <c r="L96"/>
  <c r="K96"/>
  <c r="S95"/>
  <c r="J95"/>
  <c r="I95"/>
  <c r="H95"/>
  <c r="AE95"/>
  <c r="S94"/>
  <c r="J94"/>
  <c r="S93"/>
  <c r="J93"/>
  <c r="S92"/>
  <c r="J92"/>
  <c r="I92"/>
  <c r="H92"/>
  <c r="AE92"/>
  <c r="S91"/>
  <c r="J91"/>
  <c r="I91"/>
  <c r="H91"/>
  <c r="AE91"/>
  <c r="AA90"/>
  <c r="Z90"/>
  <c r="Y90"/>
  <c r="X90"/>
  <c r="W90"/>
  <c r="V90"/>
  <c r="U90"/>
  <c r="T90"/>
  <c r="R90"/>
  <c r="Q90"/>
  <c r="P90"/>
  <c r="O90"/>
  <c r="N90"/>
  <c r="M90"/>
  <c r="L90"/>
  <c r="K90"/>
  <c r="J90"/>
  <c r="S89"/>
  <c r="I89"/>
  <c r="H89"/>
  <c r="AE89"/>
  <c r="J89"/>
  <c r="S88"/>
  <c r="I88"/>
  <c r="H88"/>
  <c r="AE88"/>
  <c r="J88"/>
  <c r="S87"/>
  <c r="J87"/>
  <c r="I87"/>
  <c r="H87"/>
  <c r="AE87"/>
  <c r="S86"/>
  <c r="J86"/>
  <c r="S85"/>
  <c r="I85"/>
  <c r="H85"/>
  <c r="AE85"/>
  <c r="J85"/>
  <c r="S84"/>
  <c r="J84"/>
  <c r="I84"/>
  <c r="H84"/>
  <c r="AE84"/>
  <c r="S83"/>
  <c r="J83"/>
  <c r="AA82"/>
  <c r="Z82"/>
  <c r="Y82"/>
  <c r="X82"/>
  <c r="W82"/>
  <c r="V82"/>
  <c r="S82"/>
  <c r="U82"/>
  <c r="T82"/>
  <c r="R82"/>
  <c r="Q82"/>
  <c r="P82"/>
  <c r="O82"/>
  <c r="N82"/>
  <c r="M82"/>
  <c r="J82"/>
  <c r="I82"/>
  <c r="H82"/>
  <c r="AE82"/>
  <c r="L82"/>
  <c r="K82"/>
  <c r="S81"/>
  <c r="I81"/>
  <c r="J81"/>
  <c r="H81"/>
  <c r="AE81"/>
  <c r="S80"/>
  <c r="J80"/>
  <c r="S79"/>
  <c r="J79"/>
  <c r="I79"/>
  <c r="H79"/>
  <c r="AE79"/>
  <c r="S78"/>
  <c r="J78"/>
  <c r="S77"/>
  <c r="I77"/>
  <c r="H77"/>
  <c r="AE77"/>
  <c r="J77"/>
  <c r="AA76"/>
  <c r="Z76"/>
  <c r="Y76"/>
  <c r="X76"/>
  <c r="W76"/>
  <c r="V76"/>
  <c r="U76"/>
  <c r="T76"/>
  <c r="R76"/>
  <c r="Q76"/>
  <c r="P76"/>
  <c r="O76"/>
  <c r="N76"/>
  <c r="M76"/>
  <c r="L76"/>
  <c r="K76"/>
  <c r="S75"/>
  <c r="J75"/>
  <c r="S74"/>
  <c r="I74"/>
  <c r="J74"/>
  <c r="H74"/>
  <c r="AE74"/>
  <c r="S73"/>
  <c r="J73"/>
  <c r="I73"/>
  <c r="H73"/>
  <c r="AE73"/>
  <c r="S72"/>
  <c r="J72"/>
  <c r="I72"/>
  <c r="H72"/>
  <c r="AE72"/>
  <c r="AA71"/>
  <c r="Z71"/>
  <c r="Y71"/>
  <c r="X71"/>
  <c r="W71"/>
  <c r="V71"/>
  <c r="U71"/>
  <c r="T71"/>
  <c r="S71"/>
  <c r="R71"/>
  <c r="Q71"/>
  <c r="P71"/>
  <c r="O71"/>
  <c r="N71"/>
  <c r="M71"/>
  <c r="L71"/>
  <c r="K71"/>
  <c r="S70"/>
  <c r="J70"/>
  <c r="S69"/>
  <c r="J69"/>
  <c r="S68"/>
  <c r="J68"/>
  <c r="I68"/>
  <c r="H68"/>
  <c r="AE68"/>
  <c r="S67"/>
  <c r="J67"/>
  <c r="S66"/>
  <c r="J66"/>
  <c r="S65"/>
  <c r="J65"/>
  <c r="S64"/>
  <c r="J64"/>
  <c r="S63"/>
  <c r="J63"/>
  <c r="S62"/>
  <c r="J62"/>
  <c r="S61"/>
  <c r="J61"/>
  <c r="I61"/>
  <c r="H61"/>
  <c r="AE61"/>
  <c r="S60"/>
  <c r="J60"/>
  <c r="I60"/>
  <c r="H60"/>
  <c r="AE60"/>
  <c r="S59"/>
  <c r="J59"/>
  <c r="I59"/>
  <c r="H59"/>
  <c r="AE59"/>
  <c r="S58"/>
  <c r="I58"/>
  <c r="J58"/>
  <c r="H58"/>
  <c r="AE58"/>
  <c r="S57"/>
  <c r="J57"/>
  <c r="I57"/>
  <c r="H57"/>
  <c r="AE57"/>
  <c r="S56"/>
  <c r="J56"/>
  <c r="I56"/>
  <c r="H56"/>
  <c r="AE56"/>
  <c r="S55"/>
  <c r="J55"/>
  <c r="S54"/>
  <c r="I54"/>
  <c r="H54"/>
  <c r="AE54"/>
  <c r="J54"/>
  <c r="S53"/>
  <c r="J53"/>
  <c r="I53"/>
  <c r="H53"/>
  <c r="AE53"/>
  <c r="S52"/>
  <c r="J52"/>
  <c r="AA51"/>
  <c r="Z51"/>
  <c r="Y51"/>
  <c r="X51"/>
  <c r="W51"/>
  <c r="V51"/>
  <c r="U51"/>
  <c r="T51"/>
  <c r="R51"/>
  <c r="Q51"/>
  <c r="P51"/>
  <c r="O51"/>
  <c r="N51"/>
  <c r="M51"/>
  <c r="L51"/>
  <c r="K51"/>
  <c r="S50"/>
  <c r="I50"/>
  <c r="J50"/>
  <c r="H50"/>
  <c r="AE50"/>
  <c r="S49"/>
  <c r="J49"/>
  <c r="I49"/>
  <c r="H49"/>
  <c r="AE49"/>
  <c r="S48"/>
  <c r="J48"/>
  <c r="I48"/>
  <c r="H48"/>
  <c r="AE48"/>
  <c r="S47"/>
  <c r="J47"/>
  <c r="S46"/>
  <c r="I46"/>
  <c r="H46"/>
  <c r="AE46"/>
  <c r="J46"/>
  <c r="S45"/>
  <c r="J45"/>
  <c r="I45"/>
  <c r="H45"/>
  <c r="AE45"/>
  <c r="S44"/>
  <c r="J44"/>
  <c r="S43"/>
  <c r="J43"/>
  <c r="I43"/>
  <c r="H43"/>
  <c r="AE43"/>
  <c r="S42"/>
  <c r="I42"/>
  <c r="H42"/>
  <c r="AE42"/>
  <c r="J42"/>
  <c r="S41"/>
  <c r="J41"/>
  <c r="I41"/>
  <c r="H41"/>
  <c r="AE41"/>
  <c r="S40"/>
  <c r="J40"/>
  <c r="I40"/>
  <c r="H40"/>
  <c r="AE40"/>
  <c r="S39"/>
  <c r="J39"/>
  <c r="S38"/>
  <c r="I38"/>
  <c r="H38"/>
  <c r="AE38"/>
  <c r="J38"/>
  <c r="S37"/>
  <c r="J37"/>
  <c r="I37"/>
  <c r="H37"/>
  <c r="AE37"/>
  <c r="S36"/>
  <c r="J36"/>
  <c r="S35"/>
  <c r="J35"/>
  <c r="I35"/>
  <c r="H35"/>
  <c r="AE35"/>
  <c r="S34"/>
  <c r="I34"/>
  <c r="J34"/>
  <c r="H34"/>
  <c r="AE34"/>
  <c r="S33"/>
  <c r="J33"/>
  <c r="I33"/>
  <c r="H33"/>
  <c r="AE33"/>
  <c r="S32"/>
  <c r="J32"/>
  <c r="I32"/>
  <c r="H32"/>
  <c r="AE32"/>
  <c r="S31"/>
  <c r="J31"/>
  <c r="S30"/>
  <c r="J30"/>
  <c r="S29"/>
  <c r="J29"/>
  <c r="I29"/>
  <c r="H29"/>
  <c r="AE29"/>
  <c r="S28"/>
  <c r="J28"/>
  <c r="I28"/>
  <c r="H28"/>
  <c r="AE28"/>
  <c r="S27"/>
  <c r="J27"/>
  <c r="I27"/>
  <c r="H27"/>
  <c r="AE27"/>
  <c r="S26"/>
  <c r="I26"/>
  <c r="H26"/>
  <c r="AE26"/>
  <c r="J26"/>
  <c r="S25"/>
  <c r="I25"/>
  <c r="H25"/>
  <c r="AE25"/>
  <c r="J25"/>
  <c r="S24"/>
  <c r="J24"/>
  <c r="I24"/>
  <c r="H24"/>
  <c r="AE24"/>
  <c r="S23"/>
  <c r="J23"/>
  <c r="S22"/>
  <c r="I22"/>
  <c r="H22"/>
  <c r="AE22"/>
  <c r="J22"/>
  <c r="S21"/>
  <c r="J21"/>
  <c r="I21"/>
  <c r="H21"/>
  <c r="AE21"/>
  <c r="S20"/>
  <c r="J20"/>
  <c r="S19"/>
  <c r="J19"/>
  <c r="I19"/>
  <c r="H19"/>
  <c r="AE19"/>
  <c r="AD18"/>
  <c r="AC18"/>
  <c r="AB18"/>
  <c r="AA18"/>
  <c r="Z18"/>
  <c r="Z14"/>
  <c r="Y18"/>
  <c r="X18"/>
  <c r="W18"/>
  <c r="V18"/>
  <c r="U18"/>
  <c r="T18"/>
  <c r="R18"/>
  <c r="Q18"/>
  <c r="P18"/>
  <c r="O18"/>
  <c r="N18"/>
  <c r="M18"/>
  <c r="L18"/>
  <c r="K18"/>
  <c r="S17"/>
  <c r="J17"/>
  <c r="I17"/>
  <c r="H17"/>
  <c r="S16"/>
  <c r="H16"/>
  <c r="AC15"/>
  <c r="AC14"/>
  <c r="AB15"/>
  <c r="AA15"/>
  <c r="Z15"/>
  <c r="Y15"/>
  <c r="X15"/>
  <c r="X14"/>
  <c r="W15"/>
  <c r="V15"/>
  <c r="U15"/>
  <c r="T15"/>
  <c r="R15"/>
  <c r="Q15"/>
  <c r="P15"/>
  <c r="O15"/>
  <c r="O14"/>
  <c r="N15"/>
  <c r="M15"/>
  <c r="L15"/>
  <c r="K15"/>
  <c r="AB14"/>
  <c r="S13"/>
  <c r="J13"/>
  <c r="S12"/>
  <c r="J12"/>
  <c r="S11"/>
  <c r="I11"/>
  <c r="H11"/>
  <c r="AE11"/>
  <c r="J11"/>
  <c r="S10"/>
  <c r="I10"/>
  <c r="H10"/>
  <c r="J10"/>
  <c r="S9"/>
  <c r="J9"/>
  <c r="S8"/>
  <c r="I8"/>
  <c r="H8"/>
  <c r="J8"/>
  <c r="S7"/>
  <c r="I7"/>
  <c r="H7"/>
  <c r="J7"/>
  <c r="S6"/>
  <c r="J6"/>
  <c r="AB5"/>
  <c r="AA5"/>
  <c r="Z5"/>
  <c r="Y5"/>
  <c r="X5"/>
  <c r="W5"/>
  <c r="V5"/>
  <c r="U5"/>
  <c r="T5"/>
  <c r="R5"/>
  <c r="Q5"/>
  <c r="P5"/>
  <c r="O5"/>
  <c r="N5"/>
  <c r="M5"/>
  <c r="L5"/>
  <c r="K5"/>
  <c r="H394" i="1"/>
  <c r="H390"/>
  <c r="H386"/>
  <c r="H383"/>
  <c r="H379"/>
  <c r="H375"/>
  <c r="H371"/>
  <c r="H14"/>
  <c r="H17"/>
  <c r="H50"/>
  <c r="H72"/>
  <c r="H77"/>
  <c r="H83"/>
  <c r="H91"/>
  <c r="H97"/>
  <c r="H105"/>
  <c r="H112"/>
  <c r="H123"/>
  <c r="H127"/>
  <c r="H138"/>
  <c r="H142"/>
  <c r="H205"/>
  <c r="H217"/>
  <c r="H220"/>
  <c r="H228"/>
  <c r="H261"/>
  <c r="H265"/>
  <c r="H281"/>
  <c r="H294"/>
  <c r="H321"/>
  <c r="H328"/>
  <c r="H332"/>
  <c r="H4"/>
  <c r="H13"/>
  <c r="H204"/>
  <c r="X159" i="2"/>
  <c r="N14"/>
  <c r="I30"/>
  <c r="H30"/>
  <c r="AE30"/>
  <c r="J51"/>
  <c r="S51"/>
  <c r="I51"/>
  <c r="H51"/>
  <c r="AE51"/>
  <c r="J76"/>
  <c r="I120"/>
  <c r="H120"/>
  <c r="AE120"/>
  <c r="I198"/>
  <c r="H198"/>
  <c r="AE198"/>
  <c r="S236"/>
  <c r="I239"/>
  <c r="H239"/>
  <c r="AE239"/>
  <c r="I358"/>
  <c r="H358"/>
  <c r="AE358"/>
  <c r="P14"/>
  <c r="S104"/>
  <c r="J172"/>
  <c r="I303"/>
  <c r="H303"/>
  <c r="AE303"/>
  <c r="I310"/>
  <c r="H310"/>
  <c r="AE310"/>
  <c r="T14"/>
  <c r="I65"/>
  <c r="H65"/>
  <c r="AE65"/>
  <c r="I69"/>
  <c r="H69"/>
  <c r="AE69"/>
  <c r="I117"/>
  <c r="H117"/>
  <c r="AE117"/>
  <c r="J220"/>
  <c r="I234"/>
  <c r="H234"/>
  <c r="AE234"/>
  <c r="S341"/>
  <c r="S351"/>
  <c r="I110"/>
  <c r="H110"/>
  <c r="AE110"/>
  <c r="S122"/>
  <c r="S137"/>
  <c r="I186"/>
  <c r="H186"/>
  <c r="AE186"/>
  <c r="I207"/>
  <c r="H207"/>
  <c r="AE207"/>
  <c r="S276"/>
  <c r="AA159"/>
  <c r="J283"/>
  <c r="I62"/>
  <c r="H62"/>
  <c r="AE62"/>
  <c r="I80"/>
  <c r="H80"/>
  <c r="AE80"/>
  <c r="I99"/>
  <c r="H99"/>
  <c r="AE99"/>
  <c r="I103"/>
  <c r="H103"/>
  <c r="AE103"/>
  <c r="J126"/>
  <c r="I126"/>
  <c r="H126"/>
  <c r="AE126"/>
  <c r="I138"/>
  <c r="H138"/>
  <c r="AE138"/>
  <c r="I153"/>
  <c r="H153"/>
  <c r="AE153"/>
  <c r="I291"/>
  <c r="H291"/>
  <c r="AE291"/>
  <c r="I316"/>
  <c r="H316"/>
  <c r="AE316"/>
  <c r="I342"/>
  <c r="H342"/>
  <c r="AE342"/>
  <c r="J18"/>
  <c r="I66"/>
  <c r="H66"/>
  <c r="AE66"/>
  <c r="M14"/>
  <c r="J104"/>
  <c r="I104"/>
  <c r="H104"/>
  <c r="AE104"/>
  <c r="U14"/>
  <c r="I145"/>
  <c r="H145"/>
  <c r="AE145"/>
  <c r="J160"/>
  <c r="I160"/>
  <c r="H160"/>
  <c r="AE160"/>
  <c r="I162"/>
  <c r="H162"/>
  <c r="AE162"/>
  <c r="I228"/>
  <c r="H228"/>
  <c r="AE228"/>
  <c r="J249"/>
  <c r="I249"/>
  <c r="H249"/>
  <c r="AE249"/>
  <c r="I252"/>
  <c r="H252"/>
  <c r="AE252"/>
  <c r="I264"/>
  <c r="H264"/>
  <c r="AE264"/>
  <c r="I282"/>
  <c r="H282"/>
  <c r="AE282"/>
  <c r="I304"/>
  <c r="H304"/>
  <c r="AE304"/>
  <c r="I324"/>
  <c r="H324"/>
  <c r="AE324"/>
  <c r="S334"/>
  <c r="I6"/>
  <c r="H6"/>
  <c r="I9"/>
  <c r="H9"/>
  <c r="AA14"/>
  <c r="AA4"/>
  <c r="I44"/>
  <c r="H44"/>
  <c r="AE44"/>
  <c r="I70"/>
  <c r="H70"/>
  <c r="AE70"/>
  <c r="I118"/>
  <c r="H118"/>
  <c r="AE118"/>
  <c r="I124"/>
  <c r="H124"/>
  <c r="AE124"/>
  <c r="J137"/>
  <c r="I139"/>
  <c r="H139"/>
  <c r="AE139"/>
  <c r="I154"/>
  <c r="H154"/>
  <c r="AE154"/>
  <c r="I193"/>
  <c r="H193"/>
  <c r="AE193"/>
  <c r="I229"/>
  <c r="H229"/>
  <c r="AE229"/>
  <c r="I250"/>
  <c r="H250"/>
  <c r="AE250"/>
  <c r="I265"/>
  <c r="H265"/>
  <c r="AE265"/>
  <c r="I292"/>
  <c r="H292"/>
  <c r="AE292"/>
  <c r="I302"/>
  <c r="H302"/>
  <c r="AE302"/>
  <c r="I317"/>
  <c r="H317"/>
  <c r="AE317"/>
  <c r="I322"/>
  <c r="H322"/>
  <c r="AE322"/>
  <c r="I340"/>
  <c r="H340"/>
  <c r="AE340"/>
  <c r="J15"/>
  <c r="I64"/>
  <c r="H64"/>
  <c r="AE64"/>
  <c r="J71"/>
  <c r="I71"/>
  <c r="H71"/>
  <c r="AE71"/>
  <c r="S90"/>
  <c r="I90"/>
  <c r="H90"/>
  <c r="AE90"/>
  <c r="J122"/>
  <c r="I122"/>
  <c r="H122"/>
  <c r="AE122"/>
  <c r="I146"/>
  <c r="H146"/>
  <c r="AE146"/>
  <c r="I163"/>
  <c r="H163"/>
  <c r="AE163"/>
  <c r="W159"/>
  <c r="I293"/>
  <c r="H293"/>
  <c r="AE293"/>
  <c r="I315"/>
  <c r="H315"/>
  <c r="AE315"/>
  <c r="J334"/>
  <c r="S338"/>
  <c r="J341"/>
  <c r="R14"/>
  <c r="V14"/>
  <c r="I52"/>
  <c r="H52"/>
  <c r="AE52"/>
  <c r="Q14"/>
  <c r="I83"/>
  <c r="H83"/>
  <c r="AE83"/>
  <c r="I109"/>
  <c r="H109"/>
  <c r="AE109"/>
  <c r="Y14"/>
  <c r="I113"/>
  <c r="H113"/>
  <c r="AE113"/>
  <c r="I147"/>
  <c r="H147"/>
  <c r="AE147"/>
  <c r="J141"/>
  <c r="I158"/>
  <c r="H158"/>
  <c r="AE158"/>
  <c r="I164"/>
  <c r="H164"/>
  <c r="AE164"/>
  <c r="I179"/>
  <c r="H179"/>
  <c r="AE179"/>
  <c r="I185"/>
  <c r="H185"/>
  <c r="AE185"/>
  <c r="I200"/>
  <c r="H200"/>
  <c r="AE200"/>
  <c r="I212"/>
  <c r="H212"/>
  <c r="AE212"/>
  <c r="I221"/>
  <c r="H221"/>
  <c r="AE221"/>
  <c r="J236"/>
  <c r="I236"/>
  <c r="H236"/>
  <c r="AE236"/>
  <c r="I238"/>
  <c r="H238"/>
  <c r="AE238"/>
  <c r="I257"/>
  <c r="H257"/>
  <c r="AE257"/>
  <c r="S283"/>
  <c r="I294"/>
  <c r="H294"/>
  <c r="AE294"/>
  <c r="I309"/>
  <c r="H309"/>
  <c r="AE309"/>
  <c r="J330"/>
  <c r="I330"/>
  <c r="H330"/>
  <c r="AE330"/>
  <c r="I332"/>
  <c r="H332"/>
  <c r="AE332"/>
  <c r="I350"/>
  <c r="I349"/>
  <c r="J352"/>
  <c r="S352"/>
  <c r="I354"/>
  <c r="H354"/>
  <c r="AE354"/>
  <c r="W14"/>
  <c r="I20"/>
  <c r="H20"/>
  <c r="AE20"/>
  <c r="I36"/>
  <c r="H36"/>
  <c r="AE36"/>
  <c r="S96"/>
  <c r="S141"/>
  <c r="I173"/>
  <c r="H173"/>
  <c r="AE173"/>
  <c r="I210"/>
  <c r="H210"/>
  <c r="AE210"/>
  <c r="I248"/>
  <c r="H248"/>
  <c r="AE248"/>
  <c r="J326"/>
  <c r="I327"/>
  <c r="H327"/>
  <c r="AE327"/>
  <c r="I333"/>
  <c r="H333"/>
  <c r="AE333"/>
  <c r="V4"/>
  <c r="I15"/>
  <c r="S5"/>
  <c r="X4"/>
  <c r="I12"/>
  <c r="H12"/>
  <c r="J111"/>
  <c r="L14"/>
  <c r="I288"/>
  <c r="S287"/>
  <c r="J5"/>
  <c r="J150"/>
  <c r="I152"/>
  <c r="H152"/>
  <c r="AE152"/>
  <c r="J175"/>
  <c r="I13"/>
  <c r="H13"/>
  <c r="S15"/>
  <c r="S18"/>
  <c r="I18"/>
  <c r="H18"/>
  <c r="I63"/>
  <c r="H63"/>
  <c r="AE63"/>
  <c r="I75"/>
  <c r="H75"/>
  <c r="AE75"/>
  <c r="K14"/>
  <c r="I23"/>
  <c r="H23"/>
  <c r="AE23"/>
  <c r="I31"/>
  <c r="H31"/>
  <c r="AE31"/>
  <c r="I39"/>
  <c r="H39"/>
  <c r="AE39"/>
  <c r="I47"/>
  <c r="H47"/>
  <c r="AE47"/>
  <c r="I55"/>
  <c r="H55"/>
  <c r="AE55"/>
  <c r="I67"/>
  <c r="H67"/>
  <c r="AE67"/>
  <c r="H151"/>
  <c r="AE151"/>
  <c r="I150"/>
  <c r="H150"/>
  <c r="AE150"/>
  <c r="I97"/>
  <c r="H97"/>
  <c r="AE97"/>
  <c r="I114"/>
  <c r="H114"/>
  <c r="AE114"/>
  <c r="I125"/>
  <c r="H125"/>
  <c r="AE125"/>
  <c r="I142"/>
  <c r="H142"/>
  <c r="AE142"/>
  <c r="V159"/>
  <c r="J276"/>
  <c r="I279"/>
  <c r="H279"/>
  <c r="AE279"/>
  <c r="I318"/>
  <c r="H318"/>
  <c r="AE318"/>
  <c r="J345"/>
  <c r="I359"/>
  <c r="H359"/>
  <c r="AE359"/>
  <c r="S76"/>
  <c r="J96"/>
  <c r="I96"/>
  <c r="H96"/>
  <c r="AE96"/>
  <c r="I283"/>
  <c r="H283"/>
  <c r="AE283"/>
  <c r="S349"/>
  <c r="S172"/>
  <c r="I172"/>
  <c r="H172"/>
  <c r="AE172"/>
  <c r="U159"/>
  <c r="I289"/>
  <c r="H289"/>
  <c r="AE289"/>
  <c r="J287"/>
  <c r="I93"/>
  <c r="H93"/>
  <c r="AE93"/>
  <c r="I155"/>
  <c r="H155"/>
  <c r="AE155"/>
  <c r="I167"/>
  <c r="H167"/>
  <c r="AE167"/>
  <c r="Z159"/>
  <c r="Z4"/>
  <c r="S175"/>
  <c r="I243"/>
  <c r="H243"/>
  <c r="AE243"/>
  <c r="S326"/>
  <c r="I326"/>
  <c r="H326"/>
  <c r="AE326"/>
  <c r="I335"/>
  <c r="H335"/>
  <c r="AE335"/>
  <c r="I343"/>
  <c r="H343"/>
  <c r="AE343"/>
  <c r="I78"/>
  <c r="H78"/>
  <c r="AE78"/>
  <c r="I86"/>
  <c r="H86"/>
  <c r="AE86"/>
  <c r="I94"/>
  <c r="H94"/>
  <c r="AE94"/>
  <c r="I100"/>
  <c r="H100"/>
  <c r="AE100"/>
  <c r="I105"/>
  <c r="H105"/>
  <c r="AE105"/>
  <c r="S111"/>
  <c r="I134"/>
  <c r="H134"/>
  <c r="AE134"/>
  <c r="T159"/>
  <c r="T4"/>
  <c r="Y159"/>
  <c r="Y4"/>
  <c r="I189"/>
  <c r="H189"/>
  <c r="AE189"/>
  <c r="I197"/>
  <c r="H197"/>
  <c r="AE197"/>
  <c r="I205"/>
  <c r="H205"/>
  <c r="AE205"/>
  <c r="I213"/>
  <c r="H213"/>
  <c r="AE213"/>
  <c r="S220"/>
  <c r="I220"/>
  <c r="H220"/>
  <c r="AE220"/>
  <c r="I225"/>
  <c r="H225"/>
  <c r="AE225"/>
  <c r="I233"/>
  <c r="H233"/>
  <c r="AE233"/>
  <c r="I253"/>
  <c r="H253"/>
  <c r="AE253"/>
  <c r="I261"/>
  <c r="H261"/>
  <c r="AE261"/>
  <c r="I269"/>
  <c r="H269"/>
  <c r="AE269"/>
  <c r="I297"/>
  <c r="H297"/>
  <c r="AE297"/>
  <c r="I305"/>
  <c r="H305"/>
  <c r="AE305"/>
  <c r="I325"/>
  <c r="H325"/>
  <c r="AE325"/>
  <c r="J338"/>
  <c r="I338"/>
  <c r="H338"/>
  <c r="AE338"/>
  <c r="S345"/>
  <c r="K351"/>
  <c r="J351"/>
  <c r="I351"/>
  <c r="H351"/>
  <c r="AE351"/>
  <c r="I76"/>
  <c r="H76"/>
  <c r="AE76"/>
  <c r="I141"/>
  <c r="H141"/>
  <c r="AE141"/>
  <c r="I352"/>
  <c r="H352"/>
  <c r="AE352"/>
  <c r="AE18"/>
  <c r="U4"/>
  <c r="H350"/>
  <c r="H349"/>
  <c r="I341"/>
  <c r="H341"/>
  <c r="AE341"/>
  <c r="I137"/>
  <c r="H137"/>
  <c r="AE137"/>
  <c r="I276"/>
  <c r="H276"/>
  <c r="AE276"/>
  <c r="W4"/>
  <c r="I334"/>
  <c r="H334"/>
  <c r="AE334"/>
  <c r="I287"/>
  <c r="H288"/>
  <c r="H15"/>
  <c r="K4"/>
  <c r="AE350"/>
  <c r="AE349"/>
  <c r="J14"/>
  <c r="I345"/>
  <c r="H345"/>
  <c r="AE345"/>
  <c r="S14"/>
  <c r="I175"/>
  <c r="H175"/>
  <c r="AE175"/>
  <c r="I5"/>
  <c r="H5"/>
  <c r="I111"/>
  <c r="H111"/>
  <c r="AE111"/>
  <c r="AE14"/>
  <c r="I14"/>
  <c r="H14"/>
  <c r="AE288"/>
  <c r="AE287"/>
  <c r="H287"/>
  <c r="O4"/>
  <c r="O159"/>
  <c r="O320"/>
  <c r="Q4"/>
  <c r="Q159"/>
  <c r="Q320"/>
  <c r="AC4"/>
  <c r="AC159"/>
  <c r="AC320"/>
  <c r="R4"/>
  <c r="R159"/>
  <c r="R320"/>
  <c r="N4"/>
  <c r="N159"/>
  <c r="N320"/>
  <c r="AE159"/>
  <c r="AE320"/>
  <c r="H320"/>
  <c r="I320"/>
  <c r="J320"/>
  <c r="K320"/>
  <c r="P4"/>
  <c r="P159"/>
  <c r="P320"/>
  <c r="J159"/>
  <c r="I159"/>
  <c r="H159"/>
  <c r="S320"/>
  <c r="S159"/>
  <c r="L320"/>
  <c r="L159"/>
  <c r="L4"/>
  <c r="J4"/>
  <c r="I4"/>
  <c r="H4"/>
  <c r="M4"/>
  <c r="M159"/>
  <c r="M320"/>
  <c r="AB320"/>
  <c r="AB159"/>
  <c r="AB4"/>
  <c r="S4"/>
</calcChain>
</file>

<file path=xl/comments1.xml><?xml version="1.0" encoding="utf-8"?>
<comments xmlns="http://schemas.openxmlformats.org/spreadsheetml/2006/main">
  <authors>
    <author>admin</author>
  </authors>
  <commentList>
    <comment ref="G9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信财预[2013]157号下达增加2014年基数224万元，在2014年结算单中要合并。
</t>
        </r>
      </text>
    </comment>
    <comment ref="G11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信财预[2012]292号下达2013年起增加基数371万元，不含直管县。
</t>
        </r>
      </text>
    </comment>
    <comment ref="G3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已记2017年支出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O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 xml:space="preserve">南湾税返73万元系分家时体制核定基数。
</t>
        </r>
      </text>
    </comment>
    <comment ref="G10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信财预[2013]157号下达增加2014年基数224万元，在2014年结算单中要合并。
</t>
        </r>
      </text>
    </comment>
    <comment ref="G12" authorId="0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信财预[2012]292号下达2013年起增加基数371万元，不含直管县。
</t>
        </r>
      </text>
    </comment>
    <comment ref="G2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已记2017年支出
</t>
        </r>
      </text>
    </comment>
  </commentList>
</comments>
</file>

<file path=xl/sharedStrings.xml><?xml version="1.0" encoding="utf-8"?>
<sst xmlns="http://schemas.openxmlformats.org/spreadsheetml/2006/main" count="1351" uniqueCount="914">
  <si>
    <r>
      <rPr>
        <b/>
        <sz val="14"/>
        <rFont val="Times New Roman"/>
        <family val="1"/>
      </rPr>
      <t>2018</t>
    </r>
    <r>
      <rPr>
        <b/>
        <sz val="14"/>
        <rFont val="宋体"/>
        <charset val="134"/>
      </rPr>
      <t>年提前下达收入明细表（全额编入</t>
    </r>
    <r>
      <rPr>
        <b/>
        <sz val="14"/>
        <rFont val="Times New Roman"/>
        <family val="1"/>
      </rPr>
      <t>2018</t>
    </r>
    <r>
      <rPr>
        <b/>
        <sz val="14"/>
        <rFont val="宋体"/>
        <charset val="134"/>
      </rPr>
      <t>年年初预算）_x000D_</t>
    </r>
  </si>
  <si>
    <t>单位：万元</t>
  </si>
  <si>
    <t>收入科目</t>
  </si>
  <si>
    <t>支出经济分类科目</t>
  </si>
  <si>
    <t xml:space="preserve">支出科目          </t>
  </si>
  <si>
    <t>细化到项级</t>
  </si>
  <si>
    <t>上级指标文号</t>
  </si>
  <si>
    <t>市级文号（信财预）</t>
  </si>
  <si>
    <t>项目</t>
  </si>
  <si>
    <t>扣除直管县小计</t>
  </si>
  <si>
    <t>信阳市</t>
  </si>
  <si>
    <t>市本级</t>
  </si>
  <si>
    <t>全区户</t>
  </si>
  <si>
    <t>市直</t>
  </si>
  <si>
    <t>潢川开发区</t>
  </si>
  <si>
    <t>鸡公山</t>
  </si>
  <si>
    <t>南湾</t>
  </si>
  <si>
    <t>上天梯</t>
  </si>
  <si>
    <t>羊山</t>
  </si>
  <si>
    <t>工业城</t>
  </si>
  <si>
    <t>县区小计</t>
  </si>
  <si>
    <t>罗山县</t>
  </si>
  <si>
    <t>光山县</t>
  </si>
  <si>
    <t>商城县</t>
  </si>
  <si>
    <t>新县</t>
  </si>
  <si>
    <t>息县</t>
  </si>
  <si>
    <t>淮滨县</t>
  </si>
  <si>
    <t>浉河区</t>
  </si>
  <si>
    <t>平桥区</t>
  </si>
  <si>
    <t>潢川县</t>
  </si>
  <si>
    <t>固始县</t>
  </si>
  <si>
    <t>2018年提前下达收入合计</t>
  </si>
  <si>
    <t xml:space="preserve">  1、11001税收返还小计</t>
  </si>
  <si>
    <t>1100104 增值税税收返还</t>
  </si>
  <si>
    <r>
      <rPr>
        <sz val="10"/>
        <rFont val="Times New Roman"/>
        <family val="1"/>
      </rPr>
      <t xml:space="preserve">     </t>
    </r>
    <r>
      <rPr>
        <sz val="10"/>
        <rFont val="宋体"/>
        <charset val="134"/>
      </rPr>
      <t>增值税税收返还（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）_x000D_</t>
    </r>
  </si>
  <si>
    <t>豫财预【2016】290号</t>
  </si>
  <si>
    <r>
      <rPr>
        <sz val="10"/>
        <rFont val="宋体"/>
        <charset val="134"/>
      </rPr>
      <t>信财预【2016】465</t>
    </r>
    <r>
      <rPr>
        <sz val="10"/>
        <rFont val="宋体"/>
        <charset val="134"/>
      </rPr>
      <t>号_x000D_</t>
    </r>
  </si>
  <si>
    <t>新增值税收入划分过渡方案税收返还</t>
  </si>
  <si>
    <t>1100105消费税返还</t>
  </si>
  <si>
    <r>
      <rPr>
        <sz val="10"/>
        <rFont val="Times New Roman"/>
        <family val="1"/>
      </rPr>
      <t xml:space="preserve">     </t>
    </r>
    <r>
      <rPr>
        <sz val="10"/>
        <rFont val="宋体"/>
        <charset val="134"/>
      </rPr>
      <t>消费税返还（基数）_x000D_</t>
    </r>
  </si>
  <si>
    <t>1100102所得税返还</t>
  </si>
  <si>
    <r>
      <rPr>
        <sz val="10"/>
        <rFont val="Times New Roman"/>
        <family val="1"/>
      </rPr>
      <t xml:space="preserve">     </t>
    </r>
    <r>
      <rPr>
        <sz val="10"/>
        <rFont val="宋体"/>
        <charset val="134"/>
      </rPr>
      <t>所得税返还补助（基数）_x000D_</t>
    </r>
  </si>
  <si>
    <t>1100103 成品油价格和税改返还</t>
  </si>
  <si>
    <r>
      <rPr>
        <sz val="10"/>
        <rFont val="Times New Roman"/>
        <family val="1"/>
      </rPr>
      <t xml:space="preserve">     </t>
    </r>
    <r>
      <rPr>
        <sz val="10"/>
        <rFont val="宋体"/>
        <charset val="134"/>
      </rPr>
      <t>成品油价格和税改返还（基数）_x000D_</t>
    </r>
  </si>
  <si>
    <r>
      <rPr>
        <sz val="10"/>
        <rFont val="Times New Roman"/>
        <family val="1"/>
      </rPr>
      <t xml:space="preserve">     </t>
    </r>
    <r>
      <rPr>
        <sz val="10"/>
        <rFont val="宋体"/>
        <charset val="134"/>
      </rPr>
      <t>公安交通管理经费补助</t>
    </r>
    <r>
      <rPr>
        <sz val="10"/>
        <rFont val="Times New Roman"/>
        <family val="1"/>
      </rPr>
      <t>12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292</t>
    </r>
    <r>
      <rPr>
        <sz val="10"/>
        <rFont val="宋体"/>
        <charset val="134"/>
      </rPr>
      <t>（基数）_x000D_</t>
    </r>
  </si>
  <si>
    <r>
      <rPr>
        <sz val="10"/>
        <rFont val="Times New Roman"/>
        <family val="1"/>
      </rPr>
      <t xml:space="preserve">     </t>
    </r>
    <r>
      <rPr>
        <sz val="10"/>
        <rFont val="宋体"/>
        <charset val="134"/>
      </rPr>
      <t>原征稽转岗人员补助基数</t>
    </r>
    <r>
      <rPr>
        <sz val="10"/>
        <rFont val="Times New Roman"/>
        <family val="1"/>
      </rPr>
      <t>13</t>
    </r>
    <r>
      <rPr>
        <sz val="10"/>
        <rFont val="宋体"/>
        <charset val="134"/>
      </rPr>
      <t>年</t>
    </r>
    <r>
      <rPr>
        <sz val="10"/>
        <rFont val="Times New Roman"/>
        <family val="1"/>
      </rPr>
      <t>157</t>
    </r>
    <r>
      <rPr>
        <sz val="10"/>
        <rFont val="宋体"/>
        <charset val="134"/>
      </rPr>
      <t>（</t>
    </r>
    <r>
      <rPr>
        <sz val="10"/>
        <rFont val="Times New Roman"/>
        <family val="1"/>
      </rPr>
      <t>13</t>
    </r>
    <r>
      <rPr>
        <sz val="10"/>
        <rFont val="宋体"/>
        <charset val="134"/>
      </rPr>
      <t>年建</t>
    </r>
    <r>
      <rPr>
        <sz val="10"/>
        <rFont val="Times New Roman"/>
        <family val="1"/>
      </rPr>
      <t>68_x000D_</t>
    </r>
  </si>
  <si>
    <t xml:space="preserve">  2、11002一般性转移支付小计</t>
  </si>
  <si>
    <t>1100201体制补助</t>
  </si>
  <si>
    <t>（1）体制补助</t>
  </si>
  <si>
    <t>1100202均衡性转移支付</t>
  </si>
  <si>
    <t>（2）均衡性转移支付补助</t>
  </si>
  <si>
    <t>豫财预［2011］233号</t>
  </si>
  <si>
    <r>
      <rPr>
        <sz val="10"/>
        <rFont val="宋体"/>
        <charset val="134"/>
      </rPr>
      <t>信财预【2011</t>
    </r>
    <r>
      <rPr>
        <sz val="10"/>
        <rFont val="宋体"/>
        <charset val="134"/>
      </rPr>
      <t>】</t>
    </r>
    <r>
      <rPr>
        <sz val="10"/>
        <rFont val="宋体"/>
        <charset val="134"/>
      </rPr>
      <t>624</t>
    </r>
    <r>
      <rPr>
        <sz val="10"/>
        <rFont val="宋体"/>
        <charset val="134"/>
      </rPr>
      <t>号_x000D_</t>
    </r>
  </si>
  <si>
    <r>
      <rPr>
        <sz val="10"/>
        <rFont val="宋体"/>
        <charset val="134"/>
      </rPr>
      <t>均衡性转移支付</t>
    </r>
    <r>
      <rPr>
        <sz val="10"/>
        <color indexed="10"/>
        <rFont val="宋体"/>
        <charset val="134"/>
      </rPr>
      <t>基数_x000D_</t>
    </r>
  </si>
  <si>
    <t>豫财预【2016】248号</t>
  </si>
  <si>
    <t>信财预【2016】418号</t>
  </si>
  <si>
    <r>
      <rPr>
        <sz val="10"/>
        <rFont val="宋体"/>
        <charset val="134"/>
      </rPr>
      <t>2016年增加均衡性转移支付</t>
    </r>
    <r>
      <rPr>
        <sz val="10"/>
        <color indexed="10"/>
        <rFont val="宋体"/>
        <charset val="134"/>
      </rPr>
      <t>基数_x000D_</t>
    </r>
  </si>
  <si>
    <t>豫财预［2012］189号</t>
  </si>
  <si>
    <r>
      <rPr>
        <sz val="10"/>
        <rFont val="宋体"/>
        <charset val="134"/>
      </rPr>
      <t>信财预【2012】</t>
    </r>
    <r>
      <rPr>
        <sz val="10"/>
        <rFont val="宋体"/>
        <charset val="134"/>
      </rPr>
      <t>361</t>
    </r>
    <r>
      <rPr>
        <sz val="10"/>
        <rFont val="宋体"/>
        <charset val="134"/>
      </rPr>
      <t>号_x000D_</t>
    </r>
  </si>
  <si>
    <r>
      <rPr>
        <sz val="10"/>
        <rFont val="宋体"/>
        <charset val="134"/>
      </rPr>
      <t>调整津贴补贴补助</t>
    </r>
    <r>
      <rPr>
        <sz val="10"/>
        <color indexed="10"/>
        <rFont val="宋体"/>
        <charset val="134"/>
      </rPr>
      <t>基数_x000D_</t>
    </r>
  </si>
  <si>
    <t>豫财社【2013】93号</t>
  </si>
  <si>
    <t>信财预【2013】297号</t>
  </si>
  <si>
    <r>
      <rPr>
        <sz val="10"/>
        <rFont val="宋体"/>
        <charset val="134"/>
      </rPr>
      <t>老年乡村医生生活补助</t>
    </r>
    <r>
      <rPr>
        <sz val="10"/>
        <color indexed="10"/>
        <rFont val="宋体"/>
        <charset val="134"/>
      </rPr>
      <t>基数_x000D_</t>
    </r>
  </si>
  <si>
    <t>豫财预［2011］241号</t>
  </si>
  <si>
    <r>
      <rPr>
        <sz val="10"/>
        <rFont val="宋体"/>
        <charset val="134"/>
      </rPr>
      <t>信财预【2011</t>
    </r>
    <r>
      <rPr>
        <sz val="10"/>
        <rFont val="宋体"/>
        <charset val="134"/>
      </rPr>
      <t>】</t>
    </r>
    <r>
      <rPr>
        <sz val="10"/>
        <rFont val="宋体"/>
        <charset val="134"/>
      </rPr>
      <t>719</t>
    </r>
    <r>
      <rPr>
        <sz val="10"/>
        <rFont val="宋体"/>
        <charset val="134"/>
      </rPr>
      <t>号_x000D_</t>
    </r>
  </si>
  <si>
    <r>
      <rPr>
        <sz val="10"/>
        <rFont val="宋体"/>
        <charset val="134"/>
      </rPr>
      <t>黄淮四市转移支付</t>
    </r>
    <r>
      <rPr>
        <sz val="10"/>
        <color indexed="10"/>
        <rFont val="宋体"/>
        <charset val="134"/>
      </rPr>
      <t>基数_x000D_</t>
    </r>
  </si>
  <si>
    <t>豫财行［2012］520号</t>
  </si>
  <si>
    <t>信财预【2012】632号</t>
  </si>
  <si>
    <r>
      <rPr>
        <sz val="10"/>
        <rFont val="宋体"/>
        <charset val="134"/>
      </rPr>
      <t>贫困县公检法干警服装经费</t>
    </r>
    <r>
      <rPr>
        <sz val="10"/>
        <color indexed="10"/>
        <rFont val="宋体"/>
        <charset val="134"/>
      </rPr>
      <t>基数_x000D_</t>
    </r>
  </si>
  <si>
    <t>豫财预〔2010〕173号</t>
  </si>
  <si>
    <r>
      <rPr>
        <sz val="10"/>
        <rFont val="宋体"/>
        <charset val="134"/>
      </rPr>
      <t>农村公共卫生与基层医疗事业绩效工资</t>
    </r>
    <r>
      <rPr>
        <sz val="10"/>
        <color indexed="10"/>
        <rFont val="宋体"/>
        <charset val="134"/>
      </rPr>
      <t>基数_x000D_</t>
    </r>
  </si>
  <si>
    <t>豫财预〔2009〕171号</t>
  </si>
  <si>
    <t>信财预【2009】414号</t>
  </si>
  <si>
    <r>
      <rPr>
        <sz val="10"/>
        <rFont val="宋体"/>
        <charset val="134"/>
      </rPr>
      <t>农村义务教育学校绩效工资</t>
    </r>
    <r>
      <rPr>
        <sz val="10"/>
        <color indexed="10"/>
        <rFont val="宋体"/>
        <charset val="134"/>
      </rPr>
      <t>基数_x000D_</t>
    </r>
  </si>
  <si>
    <r>
      <rPr>
        <b/>
        <sz val="10"/>
        <rFont val="宋体"/>
        <charset val="134"/>
      </rPr>
      <t>农村费税改革转移支付收入（</t>
    </r>
    <r>
      <rPr>
        <b/>
        <sz val="10"/>
        <color indexed="10"/>
        <rFont val="宋体"/>
        <charset val="134"/>
      </rPr>
      <t>基数</t>
    </r>
    <r>
      <rPr>
        <b/>
        <sz val="10"/>
        <rFont val="宋体"/>
        <charset val="134"/>
      </rPr>
      <t>）_x000D_</t>
    </r>
  </si>
  <si>
    <t>豫财预【201】号</t>
  </si>
  <si>
    <t>信财预【201】号</t>
  </si>
  <si>
    <t>提前下达2018年财力性转移支付</t>
  </si>
  <si>
    <t>50902/51301</t>
  </si>
  <si>
    <t>高中教育支出</t>
  </si>
  <si>
    <t>豫财教【2017】106号</t>
  </si>
  <si>
    <t>信财预【2017】667号</t>
  </si>
  <si>
    <t>提前下达18年普通高中助学金中央和省级补助资金预算指标（省级）</t>
  </si>
  <si>
    <t>豫财社【2017】117号</t>
  </si>
  <si>
    <t>信财预【2017】673号</t>
  </si>
  <si>
    <t>18年改善普通高中办学条件中央和省级补助资金预算指标</t>
  </si>
  <si>
    <t>50901/51301</t>
  </si>
  <si>
    <t>小学教育</t>
  </si>
  <si>
    <t>豫财教【2017】109号</t>
  </si>
  <si>
    <t>信财预【2017】675号</t>
  </si>
  <si>
    <t>18年“三区”人才支持计划教师专项工作（省级）</t>
  </si>
  <si>
    <t>普通教育</t>
  </si>
  <si>
    <t>豫财教【2017】103号</t>
  </si>
  <si>
    <t>信财预【2017】665号</t>
  </si>
  <si>
    <t>18年原民办教师养老补贴省级包干补助资金</t>
  </si>
  <si>
    <t>豫财教【2017】104号</t>
  </si>
  <si>
    <t>信财预【2017】670号</t>
  </si>
  <si>
    <t>18年连片特困县义务教育阶段乡村教师生活补助省级资金</t>
  </si>
  <si>
    <t>其他文化支出</t>
  </si>
  <si>
    <t>豫财科【2017】228号</t>
  </si>
  <si>
    <t>信财预【2017】636号</t>
  </si>
  <si>
    <t>18年三馆免费开放专项经费</t>
  </si>
  <si>
    <t>儿童福利</t>
  </si>
  <si>
    <t>抚恤</t>
  </si>
  <si>
    <t>豫财社【2017】164号</t>
  </si>
  <si>
    <t>信财预【2017】609号</t>
  </si>
  <si>
    <t>18年优抚对象补助经费预算指标（省级）</t>
  </si>
  <si>
    <t>其他公立医院支出</t>
  </si>
  <si>
    <t>豫财社【2017】176号</t>
  </si>
  <si>
    <t>信财预【2017】578号</t>
  </si>
  <si>
    <t>18年医疗服务能力提升补助资金预算指标</t>
  </si>
  <si>
    <t>其他基层医疗卫生机构支出</t>
  </si>
  <si>
    <t>豫财社【2017】178号</t>
  </si>
  <si>
    <t>信财预【2017】614号</t>
  </si>
  <si>
    <t>18年基本药物制度补助资金预算指标</t>
  </si>
  <si>
    <t>重大公共卫生专项</t>
  </si>
  <si>
    <t>财政对城乡居民基本医疗保险基金的补助</t>
  </si>
  <si>
    <t>豫财社【2017】195号</t>
  </si>
  <si>
    <t>信财预【2017】647号</t>
  </si>
  <si>
    <t>中央财政城乡居民基本医疗保险补助资金预算指标</t>
  </si>
  <si>
    <t>基本公共卫生服务</t>
  </si>
  <si>
    <t>豫财社【2017】177号</t>
  </si>
  <si>
    <t>信财预【2017】577号</t>
  </si>
  <si>
    <t>18年公共卫生服务补助资金预算指标</t>
  </si>
  <si>
    <t>计划生育服务</t>
  </si>
  <si>
    <t>豫财社【2017】179号</t>
  </si>
  <si>
    <t>信财预【2017】604号</t>
  </si>
  <si>
    <t>18年计划生育服务补助资金预算指标</t>
  </si>
  <si>
    <t>50502/51301</t>
  </si>
  <si>
    <t>豫财教【2017】105号</t>
  </si>
  <si>
    <t>信财预【2017】674号</t>
  </si>
  <si>
    <t>18年城乡义务教育经费保障机制改革资金预算指标</t>
  </si>
  <si>
    <t>初中教育</t>
  </si>
  <si>
    <t>林业执法与监督</t>
  </si>
  <si>
    <t>豫财农【2017】199号</t>
  </si>
  <si>
    <t>信财预【2017】687号</t>
  </si>
  <si>
    <t>18年中央和省级林业专项资金</t>
  </si>
  <si>
    <t>其他城乡社区支出</t>
  </si>
  <si>
    <t>豫财建【2017】322号</t>
  </si>
  <si>
    <t>信财预【2017】513号</t>
  </si>
  <si>
    <t>18年传统村落保护发展省级补助资金预算指标</t>
  </si>
  <si>
    <t>水体</t>
  </si>
  <si>
    <t>豫财环【2017】104号</t>
  </si>
  <si>
    <t>信财预【2017】594号</t>
  </si>
  <si>
    <t>18年省级水污染防治专项资金预算</t>
  </si>
  <si>
    <t>大气</t>
  </si>
  <si>
    <t>豫财环【2017】101号</t>
  </si>
  <si>
    <t>信财预【2017】595号</t>
  </si>
  <si>
    <t>18年省级大气污染防治专项资金</t>
  </si>
  <si>
    <t>信财预【2018】2号</t>
  </si>
  <si>
    <t>18年省级大气污染防治专项资金（第一批）</t>
  </si>
  <si>
    <t>1100208结算补助收入</t>
  </si>
  <si>
    <t>（3）结算补助收入</t>
  </si>
  <si>
    <r>
      <rPr>
        <sz val="10"/>
        <rFont val="宋体"/>
        <charset val="134"/>
      </rPr>
      <t xml:space="preserve">   中心城区下划（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）_x000D_</t>
    </r>
  </si>
  <si>
    <r>
      <rPr>
        <sz val="10"/>
        <rFont val="宋体"/>
        <charset val="134"/>
      </rPr>
      <t xml:space="preserve">   省辖市与省直管县基数性补助（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）_x000D_</t>
    </r>
  </si>
  <si>
    <r>
      <rPr>
        <sz val="10"/>
        <rFont val="宋体"/>
        <charset val="134"/>
      </rPr>
      <t xml:space="preserve">   上天梯教师工资（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）_x000D_</t>
    </r>
  </si>
  <si>
    <r>
      <rPr>
        <sz val="10"/>
        <rFont val="宋体"/>
        <charset val="134"/>
      </rPr>
      <t>军工破产企业三五八学校移交（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）_x000D_</t>
    </r>
  </si>
  <si>
    <t>豫财行【2013】16号</t>
  </si>
  <si>
    <t>信财预【2013】613号</t>
  </si>
  <si>
    <r>
      <rPr>
        <sz val="10"/>
        <rFont val="宋体"/>
        <charset val="134"/>
      </rPr>
      <t>下划人防指挥信息保障中心补助13年613（行16</t>
    </r>
    <r>
      <rPr>
        <sz val="10"/>
        <color indexed="10"/>
        <rFont val="宋体"/>
        <charset val="134"/>
      </rPr>
      <t>基数_x000D_</t>
    </r>
  </si>
  <si>
    <r>
      <rPr>
        <sz val="10"/>
        <rFont val="宋体"/>
        <charset val="134"/>
      </rPr>
      <t>豫财预［2015］</t>
    </r>
    <r>
      <rPr>
        <sz val="10"/>
        <rFont val="宋体"/>
        <charset val="134"/>
      </rPr>
      <t>224</t>
    </r>
    <r>
      <rPr>
        <sz val="10"/>
        <rFont val="宋体"/>
        <charset val="134"/>
      </rPr>
      <t>号_x000D_</t>
    </r>
  </si>
  <si>
    <r>
      <rPr>
        <sz val="10"/>
        <rFont val="宋体"/>
        <charset val="134"/>
      </rPr>
      <t>信财预【2015】846号_x000D_</t>
    </r>
  </si>
  <si>
    <r>
      <rPr>
        <sz val="10"/>
        <rFont val="宋体"/>
        <charset val="134"/>
      </rPr>
      <t>核定中原银行收入补助（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）_x000D_</t>
    </r>
  </si>
  <si>
    <r>
      <rPr>
        <sz val="10"/>
        <rFont val="宋体"/>
        <charset val="134"/>
      </rPr>
      <t>预财预【</t>
    </r>
    <r>
      <rPr>
        <sz val="12"/>
        <rFont val="宋体"/>
        <charset val="134"/>
      </rPr>
      <t>201</t>
    </r>
    <r>
      <rPr>
        <sz val="12"/>
        <rFont val="宋体"/>
        <charset val="134"/>
      </rPr>
      <t>4</t>
    </r>
    <r>
      <rPr>
        <sz val="10"/>
        <rFont val="宋体"/>
        <charset val="134"/>
      </rPr>
      <t>】</t>
    </r>
    <r>
      <rPr>
        <sz val="12"/>
        <rFont val="宋体"/>
        <charset val="134"/>
      </rPr>
      <t>208</t>
    </r>
    <r>
      <rPr>
        <sz val="12"/>
        <rFont val="宋体"/>
        <charset val="134"/>
      </rPr>
      <t>号_x000D_</t>
    </r>
  </si>
  <si>
    <r>
      <rPr>
        <sz val="10"/>
        <rFont val="宋体"/>
        <charset val="134"/>
      </rPr>
      <t>工商质监食药监市县机构下划</t>
    </r>
    <r>
      <rPr>
        <sz val="10"/>
        <color indexed="10"/>
        <rFont val="宋体"/>
        <charset val="134"/>
      </rPr>
      <t>基数_x000D_</t>
    </r>
  </si>
  <si>
    <t>豫财办社【2011】214号</t>
  </si>
  <si>
    <t>【2011】580</t>
  </si>
  <si>
    <r>
      <rPr>
        <sz val="10"/>
        <rFont val="宋体"/>
        <charset val="134"/>
      </rPr>
      <t>企业军转干生活困难专项补助（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）_x000D_</t>
    </r>
  </si>
  <si>
    <t>豫财办社〔2009〕17、71号</t>
  </si>
  <si>
    <t>信财预【2016】81号</t>
  </si>
  <si>
    <r>
      <rPr>
        <sz val="10"/>
        <rFont val="宋体"/>
        <charset val="134"/>
      </rPr>
      <t>下达公路局管养经费补助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（成品油）_x000D_</t>
    </r>
  </si>
  <si>
    <t>信财预【2017】 号</t>
  </si>
  <si>
    <r>
      <rPr>
        <sz val="10"/>
        <rFont val="宋体"/>
        <charset val="134"/>
      </rPr>
      <t>2016年市区专职治安巡防经费（</t>
    </r>
    <r>
      <rPr>
        <sz val="10"/>
        <color indexed="10"/>
        <rFont val="宋体"/>
        <charset val="134"/>
      </rPr>
      <t>基数</t>
    </r>
    <r>
      <rPr>
        <sz val="10"/>
        <rFont val="宋体"/>
        <charset val="134"/>
      </rPr>
      <t>）_x000D_</t>
    </r>
  </si>
  <si>
    <t>文物保护</t>
  </si>
  <si>
    <t>体育场馆</t>
  </si>
  <si>
    <t>豫财科【2017】211号</t>
  </si>
  <si>
    <t>信财预【2017】530号</t>
  </si>
  <si>
    <t>18年公共体育场馆向社会免费或低收费开放</t>
  </si>
  <si>
    <t>其他企业改革发展补助</t>
  </si>
  <si>
    <t>其他人力资源事务支出</t>
  </si>
  <si>
    <t>豫财社【2017】161号</t>
  </si>
  <si>
    <t>信财预【2017】552号</t>
  </si>
  <si>
    <t>18年高校毕业生三支一扶计划中央补助资金</t>
  </si>
  <si>
    <t>18年“三区”人才支持计划教师专项工作（中央）</t>
  </si>
  <si>
    <t>豫财科【2017】226号</t>
  </si>
  <si>
    <t>信财预【2017】662号</t>
  </si>
  <si>
    <t>18年博物馆纪念馆逐步免费开放中央补助资金</t>
  </si>
  <si>
    <t>1100215成品油价格和税费改革转移支付</t>
  </si>
  <si>
    <t>（4）成品油价格和税费改革转移支付</t>
  </si>
  <si>
    <t>豫财预【2017】号</t>
  </si>
  <si>
    <t>信财预【2017】号</t>
  </si>
  <si>
    <t>1100220基层公检法司转移支付</t>
  </si>
  <si>
    <t>（5）基层公检法司转移支付</t>
  </si>
  <si>
    <t>一般行政管理事务</t>
  </si>
  <si>
    <t>豫财政法【2017】88号</t>
  </si>
  <si>
    <t>信财预【2017】509号</t>
  </si>
  <si>
    <t>中央及省级政法转移支付资金</t>
  </si>
  <si>
    <t>行政运行</t>
  </si>
  <si>
    <t>基层司法业务</t>
  </si>
  <si>
    <t>1100221城乡义务教育转移支付</t>
  </si>
  <si>
    <r>
      <rPr>
        <b/>
        <sz val="10"/>
        <rFont val="宋体"/>
        <charset val="134"/>
      </rPr>
      <t>（</t>
    </r>
    <r>
      <rPr>
        <b/>
        <sz val="10"/>
        <rFont val="Times New Roman"/>
        <family val="1"/>
      </rPr>
      <t>6</t>
    </r>
    <r>
      <rPr>
        <b/>
        <sz val="10"/>
        <rFont val="宋体"/>
        <charset val="134"/>
      </rPr>
      <t>）城乡义务教育转移支付_x000D_</t>
    </r>
  </si>
  <si>
    <t>豫财教【2017】号</t>
  </si>
  <si>
    <t>农村义务教育阶段教师特设岗位计划中央工资性补助资金</t>
  </si>
  <si>
    <t>豫财教【2017】113号</t>
  </si>
  <si>
    <t>信财预【2017】668号</t>
  </si>
  <si>
    <t>农村义务教育学生营养改善计划中央补助资金预算指标</t>
  </si>
  <si>
    <t>豫财教【2017】110号</t>
  </si>
  <si>
    <t>信财预【2017】671号</t>
  </si>
  <si>
    <t>18年农村义务教育特岗计划中央补助资金</t>
  </si>
  <si>
    <t>1100222基本养老金转移支付</t>
  </si>
  <si>
    <t>（7）基本养老金转移支付</t>
  </si>
  <si>
    <t>豫财社【2017】186号</t>
  </si>
  <si>
    <t>信财预【2017】650号</t>
  </si>
  <si>
    <t>18年中央和省财政城乡居民基本养老保险补助一般性转移支付资金（中央）</t>
  </si>
  <si>
    <t>18年中央和省财政城乡居民基本养老保险补助一般性转移支付资金（省级）</t>
  </si>
  <si>
    <t>对机关事业单位基本养老保险基金的补助</t>
  </si>
  <si>
    <t>豫财社【2017】189号</t>
  </si>
  <si>
    <t>信财预【2017】603号</t>
  </si>
  <si>
    <t>18年中央财政机关事业单位养老保险一般性转移支付资金</t>
  </si>
  <si>
    <t>1100223城乡居民医疗保险转移支付</t>
  </si>
  <si>
    <t>（8）城乡居民医疗保险转移支付</t>
  </si>
  <si>
    <t>1100224农村综合改革转移支付</t>
  </si>
  <si>
    <r>
      <rPr>
        <b/>
        <sz val="10"/>
        <rFont val="宋体"/>
        <charset val="134"/>
      </rPr>
      <t>（</t>
    </r>
    <r>
      <rPr>
        <b/>
        <sz val="10"/>
        <rFont val="Times New Roman"/>
        <family val="1"/>
      </rPr>
      <t>9</t>
    </r>
    <r>
      <rPr>
        <b/>
        <sz val="10"/>
        <rFont val="宋体"/>
        <charset val="134"/>
      </rPr>
      <t>）农村综合改革转移支付_x000D_</t>
    </r>
  </si>
  <si>
    <t>对村级一事一议的补助</t>
  </si>
  <si>
    <t>豫财农改【2016】12号</t>
  </si>
  <si>
    <t>信财预【2016】182号</t>
  </si>
  <si>
    <t>中国传统村落保护农村综合改革转移支付资金</t>
  </si>
  <si>
    <t>豫财农改【2016】32号</t>
  </si>
  <si>
    <t>信财预【2016】628号</t>
  </si>
  <si>
    <t>农村综合改革转移支付资金（美丽乡村）</t>
  </si>
  <si>
    <t>农村综合改革转移支付资金（一事一议）</t>
  </si>
  <si>
    <t>豫财农改【2017】28号</t>
  </si>
  <si>
    <t>信财预【2017】638号</t>
  </si>
  <si>
    <t>18年美丽乡村建设示范县试点资金</t>
  </si>
  <si>
    <t>农林水支出</t>
  </si>
  <si>
    <t>豫财农改【2017】26号</t>
  </si>
  <si>
    <t>信财预【2017】533号</t>
  </si>
  <si>
    <t>18年农村综合改革转移支付资金</t>
  </si>
  <si>
    <t>1100225产粮（油）大县奖励</t>
  </si>
  <si>
    <r>
      <rPr>
        <b/>
        <sz val="10"/>
        <rFont val="宋体"/>
        <charset val="134"/>
      </rPr>
      <t>（</t>
    </r>
    <r>
      <rPr>
        <b/>
        <sz val="10"/>
        <rFont val="Times New Roman"/>
        <family val="1"/>
      </rPr>
      <t>10</t>
    </r>
    <r>
      <rPr>
        <b/>
        <sz val="10"/>
        <rFont val="宋体"/>
        <charset val="134"/>
      </rPr>
      <t>）产粮（油）大县奖励资金收入_x000D_</t>
    </r>
  </si>
  <si>
    <t>产粮（油）大县奖励资金支出</t>
  </si>
  <si>
    <t>产油大县奖励资金指标</t>
  </si>
  <si>
    <t>产粮大县奖励资金指标</t>
  </si>
  <si>
    <t>其他粮油事务支出</t>
  </si>
  <si>
    <t>豫财贸【2017】119</t>
  </si>
  <si>
    <t>信财预【2017】525</t>
  </si>
  <si>
    <t>18年产油大县奖励资金指标</t>
  </si>
  <si>
    <t>豫财贸【2017】118</t>
  </si>
  <si>
    <t>信财预【2017】526</t>
  </si>
  <si>
    <t>18年产粮大县奖励资金指标</t>
  </si>
  <si>
    <t>1100226重点生态功能区转移支付</t>
  </si>
  <si>
    <t>（11）重点生态功能区转移支付收入</t>
  </si>
  <si>
    <t>豫财预【2017】295号</t>
  </si>
  <si>
    <t>信财预【2017】589号</t>
  </si>
  <si>
    <t>18年重点生态功能区转移支付资金</t>
  </si>
  <si>
    <t>禁止开发区域补助</t>
  </si>
  <si>
    <t>1100227固定数额补助</t>
  </si>
  <si>
    <t>（12）固定数额补助收入</t>
  </si>
  <si>
    <r>
      <rPr>
        <b/>
        <sz val="10"/>
        <rFont val="宋体"/>
        <charset val="134"/>
      </rPr>
      <t>调整工资转移支付收入（</t>
    </r>
    <r>
      <rPr>
        <b/>
        <sz val="10"/>
        <color indexed="10"/>
        <rFont val="宋体"/>
        <charset val="134"/>
      </rPr>
      <t>基数</t>
    </r>
    <r>
      <rPr>
        <b/>
        <sz val="10"/>
        <rFont val="宋体"/>
        <charset val="134"/>
      </rPr>
      <t>）_x000D_</t>
    </r>
  </si>
  <si>
    <t>其他工商行政管理事务支出</t>
  </si>
  <si>
    <t>豫财行【2017】号</t>
  </si>
  <si>
    <t>固定数额补助支出</t>
  </si>
  <si>
    <t>豫财建【2017】348号</t>
  </si>
  <si>
    <t>信财预【2017】686号</t>
  </si>
  <si>
    <t>18年渔业油价补贴资金</t>
  </si>
  <si>
    <t>1100228革命老区转移支付</t>
  </si>
  <si>
    <t>（13）革命老区转移支付收入</t>
  </si>
  <si>
    <t>豫财预【2017】296号</t>
  </si>
  <si>
    <t>信财预【2017】542号</t>
  </si>
  <si>
    <t>革命老区转移支付2018年提前告知资金</t>
  </si>
  <si>
    <t>1100231贫困地区转移支付</t>
  </si>
  <si>
    <t>（14）贫困地区转移支付收入</t>
  </si>
  <si>
    <t>扶贫</t>
  </si>
  <si>
    <t>豫财农【2017】192号</t>
  </si>
  <si>
    <t>信财预【2017】634号</t>
  </si>
  <si>
    <t>18年中央及省级财政扶贫发展资金</t>
  </si>
  <si>
    <t>豫财农【2017】196号</t>
  </si>
  <si>
    <t>信财预【2017】574号</t>
  </si>
  <si>
    <t>18年中央及省级财政扶贫以工代赈资金</t>
  </si>
  <si>
    <t>豫财农【2017】191号</t>
  </si>
  <si>
    <t>信财预【2017】576号</t>
  </si>
  <si>
    <t>18年国有贫困林场扶贫资金预算指标</t>
  </si>
  <si>
    <t>豫财农【2017】195号</t>
  </si>
  <si>
    <t>信财预【2017】611号</t>
  </si>
  <si>
    <t>18年中央及省级财政扶贫少数民族发展资金</t>
  </si>
  <si>
    <t>1100299其他一般性转移支付收入</t>
  </si>
  <si>
    <t>（15）其他一般性转移支付收入</t>
  </si>
  <si>
    <t>其他一般公共服务支出</t>
  </si>
  <si>
    <t>豫财行【2017】186号</t>
  </si>
  <si>
    <t>信财预【2017】623号</t>
  </si>
  <si>
    <t>18年基层行政单位工作经费</t>
  </si>
  <si>
    <t>3、11003专项指标转移支付</t>
  </si>
  <si>
    <t>1100301一般公共服务</t>
  </si>
  <si>
    <t>（1）一般公共服务</t>
  </si>
  <si>
    <t>其他纪检监察事务支出</t>
  </si>
  <si>
    <r>
      <rPr>
        <sz val="12"/>
        <rFont val="宋体"/>
        <charset val="134"/>
      </rPr>
      <t>豫财行【2</t>
    </r>
    <r>
      <rPr>
        <sz val="12"/>
        <rFont val="宋体"/>
        <charset val="134"/>
      </rPr>
      <t>016】162号_x000D_</t>
    </r>
  </si>
  <si>
    <r>
      <rPr>
        <sz val="12"/>
        <rFont val="宋体"/>
        <charset val="134"/>
      </rPr>
      <t>信财预【2</t>
    </r>
    <r>
      <rPr>
        <sz val="12"/>
        <rFont val="宋体"/>
        <charset val="134"/>
      </rPr>
      <t>016】446号_x000D_</t>
    </r>
  </si>
  <si>
    <t>华侨事务</t>
  </si>
  <si>
    <t>工商行政管理事物</t>
  </si>
  <si>
    <t>豫财行【2017】218号</t>
  </si>
  <si>
    <t>信财预【2017】622号</t>
  </si>
  <si>
    <t>18年工商行政管理专项转移支付资金</t>
  </si>
  <si>
    <t>工商行政管理专项</t>
  </si>
  <si>
    <t>其他宗教事务支出</t>
  </si>
  <si>
    <t>豫财行【2017】216号</t>
  </si>
  <si>
    <t>信财预【2017】619号</t>
  </si>
  <si>
    <t>18年寺观教堂维修经费</t>
  </si>
  <si>
    <t>其他财政事务支出</t>
  </si>
  <si>
    <t>其他政府办公厅（室）及相关机构事物支出</t>
  </si>
  <si>
    <t>豫财行【2017】217号</t>
  </si>
  <si>
    <t>信财预【2017】625号</t>
  </si>
  <si>
    <t>18年华侨事物经费</t>
  </si>
  <si>
    <t>豫财行【2017】182号</t>
  </si>
  <si>
    <t>信财预【2017】477号</t>
  </si>
  <si>
    <t>18年地方纪检监察机关办案专项补助经费</t>
  </si>
  <si>
    <t>1100303国防</t>
  </si>
  <si>
    <t>（2）国防</t>
  </si>
  <si>
    <t>人民防空</t>
  </si>
  <si>
    <t>豫财行【2017】206号</t>
  </si>
  <si>
    <t>信财预【2017】624号</t>
  </si>
  <si>
    <t>人民防空经费</t>
  </si>
  <si>
    <t>1100304公共安全</t>
  </si>
  <si>
    <t>（3）公共安全</t>
  </si>
  <si>
    <t>禁毒管理</t>
  </si>
  <si>
    <r>
      <rPr>
        <sz val="12"/>
        <rFont val="宋体"/>
        <charset val="134"/>
      </rPr>
      <t>豫财政法【2</t>
    </r>
    <r>
      <rPr>
        <sz val="12"/>
        <rFont val="宋体"/>
        <charset val="134"/>
      </rPr>
      <t>016】84号_x000D_</t>
    </r>
  </si>
  <si>
    <r>
      <rPr>
        <sz val="12"/>
        <rFont val="宋体"/>
        <charset val="134"/>
      </rPr>
      <t>信财预【2</t>
    </r>
    <r>
      <rPr>
        <sz val="12"/>
        <rFont val="宋体"/>
        <charset val="134"/>
      </rPr>
      <t>016】568号_x000D_</t>
    </r>
  </si>
  <si>
    <t>监狱</t>
  </si>
  <si>
    <t>戒毒</t>
  </si>
  <si>
    <t>1100305教育</t>
  </si>
  <si>
    <t>（4）教育</t>
  </si>
  <si>
    <r>
      <rPr>
        <sz val="12"/>
        <rFont val="宋体"/>
        <charset val="134"/>
      </rPr>
      <t>豫财教【2</t>
    </r>
    <r>
      <rPr>
        <sz val="12"/>
        <rFont val="宋体"/>
        <charset val="134"/>
      </rPr>
      <t>016】95号_x000D_</t>
    </r>
  </si>
  <si>
    <r>
      <rPr>
        <sz val="12"/>
        <rFont val="宋体"/>
        <charset val="134"/>
      </rPr>
      <t>信财预【2</t>
    </r>
    <r>
      <rPr>
        <sz val="12"/>
        <rFont val="宋体"/>
        <charset val="134"/>
      </rPr>
      <t>016】449号_x000D_</t>
    </r>
  </si>
  <si>
    <t>改善普通高中办学条件中央补助资金</t>
  </si>
  <si>
    <t>豫财教【2017】115号</t>
  </si>
  <si>
    <t>信财预【2017】669号</t>
  </si>
  <si>
    <t>18年农村义务教育薄弱学校改造计划中央补助资金</t>
  </si>
  <si>
    <t>特殊教育</t>
  </si>
  <si>
    <t>豫财教【2017】114号</t>
  </si>
  <si>
    <t>信财预【2017】666号</t>
  </si>
  <si>
    <t>18年特殊教育中央和省级补助资金预算指标</t>
  </si>
  <si>
    <t>豫财教【2017】107号</t>
  </si>
  <si>
    <t>信财预【2017】691号</t>
  </si>
  <si>
    <t>18年普通高中免学费和住宿费中央</t>
  </si>
  <si>
    <t>提前下达18年普通高中助学金中央和省级补助资金预算指标</t>
  </si>
  <si>
    <t>学前教育支出</t>
  </si>
  <si>
    <t>豫财教【2017】116号</t>
  </si>
  <si>
    <t>信财预【2017】664号</t>
  </si>
  <si>
    <t>18年支持学前教育发展中央和省级资金预算指标</t>
  </si>
  <si>
    <t>高等职业教育</t>
  </si>
  <si>
    <t>豫财教【2017】121号</t>
  </si>
  <si>
    <t>信财预【2017】672号</t>
  </si>
  <si>
    <t>18年普通高等学校国家奖助学金</t>
  </si>
  <si>
    <t>职业教育</t>
  </si>
  <si>
    <t>豫财教【2017】122号</t>
  </si>
  <si>
    <t>信财预【2017】689号</t>
  </si>
  <si>
    <t>18年中等职业教育免学费补助资金</t>
  </si>
  <si>
    <t>信财预【2017】690号</t>
  </si>
  <si>
    <t>18年中等职业教育助学金补助资金</t>
  </si>
  <si>
    <t>职业教育发展</t>
  </si>
  <si>
    <t>其他普通教育支出</t>
  </si>
  <si>
    <t>豫财建【2017】329号</t>
  </si>
  <si>
    <t>信财预【2017】515号</t>
  </si>
  <si>
    <t>16-17年部分中央基建投资教育项目18年省基建补助资金</t>
  </si>
  <si>
    <t>豫财教【2017】125号</t>
  </si>
  <si>
    <t>信财预【2017】692号</t>
  </si>
  <si>
    <t>18年义务教育阶段建档立卡贫困家庭学生营养改善计划省级</t>
  </si>
  <si>
    <t>豫财教【2017】124号</t>
  </si>
  <si>
    <t>信财预【2017】677号</t>
  </si>
  <si>
    <t>18年建档立卡贫困家庭儿童学前教育保教费</t>
  </si>
  <si>
    <t>其他教育支出</t>
  </si>
  <si>
    <t>高中教育</t>
  </si>
  <si>
    <t>1100306科学技术</t>
  </si>
  <si>
    <t>（5）科学技术</t>
  </si>
  <si>
    <t>1100307文化体育与传媒</t>
  </si>
  <si>
    <t>（6）文化体育与传媒</t>
  </si>
  <si>
    <t>其他文化体育与传媒支出</t>
  </si>
  <si>
    <t>豫财科【2016】214号</t>
  </si>
  <si>
    <r>
      <rPr>
        <sz val="12"/>
        <rFont val="宋体"/>
        <charset val="134"/>
      </rPr>
      <t>信财预【2</t>
    </r>
    <r>
      <rPr>
        <sz val="12"/>
        <rFont val="宋体"/>
        <charset val="134"/>
      </rPr>
      <t>016】569号_x000D_</t>
    </r>
  </si>
  <si>
    <t>图书馆</t>
  </si>
  <si>
    <t>豫财科【2017】243号</t>
  </si>
  <si>
    <t>信财预【2017】658号</t>
  </si>
  <si>
    <t>18年中央补助地方公共文化服务体系建设专项资金</t>
  </si>
  <si>
    <t>豫财科【2017】244号</t>
  </si>
  <si>
    <t>信财预【2017】659号</t>
  </si>
  <si>
    <t>豫财科【2017】230号</t>
  </si>
  <si>
    <t>信财预【2017】657号</t>
  </si>
  <si>
    <t>中央补助地方公共文化服务体系建设专项资金</t>
  </si>
  <si>
    <t>豫财科【2017】238号</t>
  </si>
  <si>
    <t>信财预【2017】676号</t>
  </si>
  <si>
    <t>豫财科【2017】218号</t>
  </si>
  <si>
    <t>信财预【2017】538号</t>
  </si>
  <si>
    <t>18年国家文物保护专项资金</t>
  </si>
  <si>
    <t>豫财科【2017】227号</t>
  </si>
  <si>
    <t>信财预【2017】656号</t>
  </si>
  <si>
    <t>18年文化人才专项经费</t>
  </si>
  <si>
    <t>豫财科【2017】229号</t>
  </si>
  <si>
    <t>信财预【2017】661号</t>
  </si>
  <si>
    <t>18年中央公共文化服务体系建设专项资金</t>
  </si>
  <si>
    <t>豫财科【2017】221号</t>
  </si>
  <si>
    <t>信财预【2017】660号</t>
  </si>
  <si>
    <t>博物馆</t>
  </si>
  <si>
    <t>1100308社会保障和就业</t>
  </si>
  <si>
    <t>（7）社会保障和就业</t>
  </si>
  <si>
    <t>流浪乞讨人员救助</t>
  </si>
  <si>
    <r>
      <rPr>
        <sz val="12"/>
        <rFont val="宋体"/>
        <charset val="134"/>
      </rPr>
      <t>豫财社【2</t>
    </r>
    <r>
      <rPr>
        <sz val="12"/>
        <rFont val="宋体"/>
        <charset val="134"/>
      </rPr>
      <t>016】145号_x000D_</t>
    </r>
  </si>
  <si>
    <r>
      <rPr>
        <sz val="12"/>
        <rFont val="宋体"/>
        <charset val="134"/>
      </rPr>
      <t>信财预【2</t>
    </r>
    <r>
      <rPr>
        <sz val="12"/>
        <rFont val="宋体"/>
        <charset val="134"/>
      </rPr>
      <t>016】549号_x000D_</t>
    </r>
  </si>
  <si>
    <t>18年优抚对象补助经费预算指标（中央）</t>
  </si>
  <si>
    <t>社会保障和就业支出</t>
  </si>
  <si>
    <t>退役安置</t>
  </si>
  <si>
    <t>豫财社【2017】154号</t>
  </si>
  <si>
    <t>信财预【2017】566号</t>
  </si>
  <si>
    <t>18年退役安置补助经费预算指标</t>
  </si>
  <si>
    <t>其他残疾人事业支出</t>
  </si>
  <si>
    <t>残疾人事业</t>
  </si>
  <si>
    <t>豫财社【2017】192号</t>
  </si>
  <si>
    <t>信财预【2017】632号</t>
  </si>
  <si>
    <t>18年残疾人事业发展补助资金预算指标</t>
  </si>
  <si>
    <t>中央自然灾害生活补助</t>
  </si>
  <si>
    <t>豫财社【2017】212号</t>
  </si>
  <si>
    <t>信财预【2017】631号</t>
  </si>
  <si>
    <t>17-18年自然灾害生活补助资金</t>
  </si>
  <si>
    <t>1100310医疗卫生与计划生育</t>
  </si>
  <si>
    <t>（8）医疗卫生与计划生育</t>
  </si>
  <si>
    <t>优抚对象医疗补助</t>
  </si>
  <si>
    <t>豫财社【2016】150号</t>
  </si>
  <si>
    <r>
      <rPr>
        <sz val="12"/>
        <rFont val="宋体"/>
        <charset val="134"/>
      </rPr>
      <t>信财预【2</t>
    </r>
    <r>
      <rPr>
        <sz val="12"/>
        <rFont val="宋体"/>
        <charset val="134"/>
      </rPr>
      <t>016】552号_x000D_</t>
    </r>
  </si>
  <si>
    <t>优抚对象医疗保障经费预算指标</t>
  </si>
  <si>
    <t>医疗卫生和计划生育支出</t>
  </si>
  <si>
    <t>疾病应急救助</t>
  </si>
  <si>
    <t>豫财社【2017】180号</t>
  </si>
  <si>
    <t>信财预【2017】606号</t>
  </si>
  <si>
    <t>18年医疗救助补助资金预算指标</t>
  </si>
  <si>
    <t>中医（民族医）专项</t>
  </si>
  <si>
    <t>豫财社【2017】183号</t>
  </si>
  <si>
    <t>信财预【2017】615号</t>
  </si>
  <si>
    <t>豫财社【2017】193号</t>
  </si>
  <si>
    <t>信财预【2017】642号</t>
  </si>
  <si>
    <t>豫财社【2017】182号</t>
  </si>
  <si>
    <t>信财预【2017】579号</t>
  </si>
  <si>
    <t>18年公共卫生服务补助资金</t>
  </si>
  <si>
    <t>其他医疗卫生与计划生育支出</t>
  </si>
  <si>
    <t>豫财社【2017】181号</t>
  </si>
  <si>
    <t>信财预【2017】605号</t>
  </si>
  <si>
    <t>18年中央财政医疗服务能力提升补助资金（第二批）</t>
  </si>
  <si>
    <t>豫财社【2017】175号</t>
  </si>
  <si>
    <t>信财预【2017】570号</t>
  </si>
  <si>
    <t>18年优抚对象医疗保障经费预算指标</t>
  </si>
  <si>
    <t>城乡医疗救助</t>
  </si>
  <si>
    <t>豫财社【2017】194号</t>
  </si>
  <si>
    <t>信财预【2017】641号</t>
  </si>
  <si>
    <t>18年城乡医疗救助补助预算指标</t>
  </si>
  <si>
    <t>1100311节能环保</t>
  </si>
  <si>
    <t>（9）节能环保</t>
  </si>
  <si>
    <t>自然保护</t>
  </si>
  <si>
    <r>
      <rPr>
        <sz val="12"/>
        <rFont val="宋体"/>
        <charset val="134"/>
      </rPr>
      <t>豫财环【2</t>
    </r>
    <r>
      <rPr>
        <sz val="12"/>
        <rFont val="宋体"/>
        <charset val="134"/>
      </rPr>
      <t>016】77号_x000D_</t>
    </r>
  </si>
  <si>
    <r>
      <rPr>
        <sz val="12"/>
        <rFont val="宋体"/>
        <charset val="134"/>
      </rPr>
      <t>信财预【2</t>
    </r>
    <r>
      <rPr>
        <sz val="12"/>
        <rFont val="宋体"/>
        <charset val="134"/>
      </rPr>
      <t>016】544号_x000D_</t>
    </r>
  </si>
  <si>
    <t>1100312城乡社区</t>
  </si>
  <si>
    <t>（10）城乡社区</t>
  </si>
  <si>
    <t>保障性住房资金补贴</t>
  </si>
  <si>
    <t>豫财综【2017】号</t>
  </si>
  <si>
    <t>省级城镇保障性安居工程专项资金指标</t>
  </si>
  <si>
    <t>农村基础实施建设支出</t>
  </si>
  <si>
    <t>豫财农【2017】136号</t>
  </si>
  <si>
    <t>信财预【2017】391号</t>
  </si>
  <si>
    <t>17年易地扶贫搬迁省级、市级财政资金</t>
  </si>
  <si>
    <t>1100313农林水</t>
  </si>
  <si>
    <t>（11）农林水</t>
  </si>
  <si>
    <t>普惠金融发展支出</t>
  </si>
  <si>
    <r>
      <rPr>
        <sz val="12"/>
        <rFont val="宋体"/>
        <charset val="134"/>
      </rPr>
      <t>豫财金【2</t>
    </r>
    <r>
      <rPr>
        <sz val="12"/>
        <rFont val="宋体"/>
        <charset val="134"/>
      </rPr>
      <t>016】70号_x000D_</t>
    </r>
  </si>
  <si>
    <r>
      <rPr>
        <sz val="12"/>
        <rFont val="宋体"/>
        <charset val="134"/>
      </rPr>
      <t>信财预【2</t>
    </r>
    <r>
      <rPr>
        <sz val="12"/>
        <rFont val="宋体"/>
        <charset val="134"/>
      </rPr>
      <t>016】480号_x000D_</t>
    </r>
  </si>
  <si>
    <t>普惠金融发展专项资金</t>
  </si>
  <si>
    <t>农业保险保费补贴</t>
  </si>
  <si>
    <t>豫财农【2017】197号</t>
  </si>
  <si>
    <t>信财预【2017】584号</t>
  </si>
  <si>
    <t>18年省派驻村第一书记专项扶贫资金</t>
  </si>
  <si>
    <t>社会发展支出</t>
  </si>
  <si>
    <t>18年普通高中免学费和住宿费省级</t>
  </si>
  <si>
    <t>土地治理</t>
  </si>
  <si>
    <t>豫财发【2017】53号</t>
  </si>
  <si>
    <t>信财预【2017】629号</t>
  </si>
  <si>
    <t>18年农业综合开发土地治理项目财政资金</t>
  </si>
  <si>
    <t>豫财发【2017】52号</t>
  </si>
  <si>
    <t>信财预【2017】628号</t>
  </si>
  <si>
    <t>18年农业综合开发贫困县可统筹整合使用财政资金</t>
  </si>
  <si>
    <t>豫财发【2017】54号</t>
  </si>
  <si>
    <t>信财预【2017】630号</t>
  </si>
  <si>
    <t>17年立项农业综合开发中型灌区节水配套改造项目财政资金</t>
  </si>
  <si>
    <t>信财预【2018】15号</t>
  </si>
  <si>
    <t>17年农业综合开发土地治理项目市级财政配套资金</t>
  </si>
  <si>
    <t xml:space="preserve">农业 </t>
  </si>
  <si>
    <t>农业生产支持补贴</t>
  </si>
  <si>
    <t>豫财农【2017】204号</t>
  </si>
  <si>
    <t>信财预【2017】581号</t>
  </si>
  <si>
    <t>18年农机深松整地补助资金预算指标</t>
  </si>
  <si>
    <t>豫财农【2017】202号</t>
  </si>
  <si>
    <t>信财预【2017】582号</t>
  </si>
  <si>
    <t>18年农机购置补贴资金预算指标</t>
  </si>
  <si>
    <t>豫财农【2017】181号</t>
  </si>
  <si>
    <t>信财预【2017】583号</t>
  </si>
  <si>
    <t>18年耕地地力保护补贴资金</t>
  </si>
  <si>
    <t>农田水利</t>
  </si>
  <si>
    <t>水利--水资源费支出</t>
  </si>
  <si>
    <t>水利</t>
  </si>
  <si>
    <t>森林生态效益补偿</t>
  </si>
  <si>
    <t>森林培育</t>
  </si>
  <si>
    <t>林业防灾减灾</t>
  </si>
  <si>
    <t>其他林业支出</t>
  </si>
  <si>
    <t>豫财农【2017】200号</t>
  </si>
  <si>
    <t>信财预【2017】644号</t>
  </si>
  <si>
    <t>18年中央水利发展资金和省级预算指标</t>
  </si>
  <si>
    <t>大中型水库后期扶持专项资金</t>
  </si>
  <si>
    <t>豫财农【2017】180号</t>
  </si>
  <si>
    <t>信财预【2017】428号</t>
  </si>
  <si>
    <t>18年度大中型水库移民后期扶持资金</t>
  </si>
  <si>
    <t>江河湖库水系综合整治</t>
  </si>
  <si>
    <t>水利工程建设</t>
  </si>
  <si>
    <t>防汛</t>
  </si>
  <si>
    <t>水土保持</t>
  </si>
  <si>
    <t>信财预【2018】14号</t>
  </si>
  <si>
    <t>1100314交通运输</t>
  </si>
  <si>
    <t>（12）交通运输</t>
  </si>
  <si>
    <t>其他运输</t>
  </si>
  <si>
    <t>豫财建【2016】36号</t>
  </si>
  <si>
    <t>信财预【2016】124号</t>
  </si>
  <si>
    <r>
      <rPr>
        <sz val="10"/>
        <rFont val="宋体"/>
        <charset val="134"/>
      </rPr>
      <t>交通运输执法工作经费省补助</t>
    </r>
    <r>
      <rPr>
        <sz val="10"/>
        <color indexed="10"/>
        <rFont val="宋体"/>
        <charset val="134"/>
      </rPr>
      <t>基数_x000D_</t>
    </r>
  </si>
  <si>
    <t>取消政府还贷二级公路收费专项支持</t>
  </si>
  <si>
    <t>其他公路水路运输支出</t>
  </si>
  <si>
    <t>豫财建【2017】288号</t>
  </si>
  <si>
    <t>信财预【2017】560号</t>
  </si>
  <si>
    <t>普通干线公路16-17年安防工程及灾害防治工程项目省补助资金支出</t>
  </si>
  <si>
    <t>车辆购置税其他支出</t>
  </si>
  <si>
    <t>豫财建【2017】318号</t>
  </si>
  <si>
    <t>信财预【2017】514号</t>
  </si>
  <si>
    <t>18年车辆购置税收入补助地方资金（第一批）</t>
  </si>
  <si>
    <t>车辆购置税用于公路等基础设施建设支出</t>
  </si>
  <si>
    <t>豫财建【2017】339号</t>
  </si>
  <si>
    <t>信财预【2017】557号</t>
  </si>
  <si>
    <t>18年交通运输重点项目车辆购置税补助资金</t>
  </si>
  <si>
    <t>1100315资源勘探信息等</t>
  </si>
  <si>
    <t>（13）资源勘探信息等</t>
  </si>
  <si>
    <t>安全监管监察专项</t>
  </si>
  <si>
    <t>豫财环〔2017〕95号</t>
  </si>
  <si>
    <t>信财预〔2017〕596号</t>
  </si>
  <si>
    <t>18年省级安全生产预防及应急专项资金预算</t>
  </si>
  <si>
    <t>1100316商业服务业等</t>
  </si>
  <si>
    <t>（14）商业服务业等</t>
  </si>
  <si>
    <t>1100317金融</t>
  </si>
  <si>
    <t>（15）金融</t>
  </si>
  <si>
    <t>1100320国土海洋气象等</t>
  </si>
  <si>
    <t>（16）国土海洋气象等</t>
  </si>
  <si>
    <t>国土整治</t>
  </si>
  <si>
    <t>豫财综【2017】121号</t>
  </si>
  <si>
    <t>信财预【2017】591号</t>
  </si>
  <si>
    <t>18年中央土地整治工作专项资金预算</t>
  </si>
  <si>
    <t>1100321住房保障</t>
  </si>
  <si>
    <t>（17）住房保障</t>
  </si>
  <si>
    <t>保障性住房租赁补贴</t>
  </si>
  <si>
    <t>豫财综【2017】118号</t>
  </si>
  <si>
    <t>信财预【2017】523号</t>
  </si>
  <si>
    <t>中央城镇保障性安居工程专项资金指标</t>
  </si>
  <si>
    <t>农村危房改造</t>
  </si>
  <si>
    <t>豫财建【2017】331号</t>
  </si>
  <si>
    <t>信财预【2017】516号</t>
  </si>
  <si>
    <t>18年农村危房改造中央补助预算指标</t>
  </si>
  <si>
    <t>1100322粮油物资储备</t>
  </si>
  <si>
    <t>（18）粮油物资储备</t>
  </si>
  <si>
    <t>1100399基金</t>
  </si>
  <si>
    <t>（19）其他</t>
  </si>
  <si>
    <t>4、政府性基金专项指标转移支付</t>
  </si>
  <si>
    <t>豫财科【2016】233号</t>
  </si>
  <si>
    <t>信财预【2016】573号</t>
  </si>
  <si>
    <t>其他国家电影事业发展专项资金支出</t>
  </si>
  <si>
    <t>豫财科【2017】223号</t>
  </si>
  <si>
    <t>信财预【2017】612号</t>
  </si>
  <si>
    <t>18年国家电影事业发展专项资金</t>
  </si>
  <si>
    <t>其他国有土地使用权出让收入安排的支出</t>
  </si>
  <si>
    <t>18年农村危房改造省级补助预算指标</t>
  </si>
  <si>
    <t>豫财建【2017】333号</t>
  </si>
  <si>
    <t>信财预【2017】558号</t>
  </si>
  <si>
    <t>18年港口建设费支出预算</t>
  </si>
  <si>
    <t>用于体育事业的彩票公益金支出</t>
  </si>
  <si>
    <t>用于教育事业的彩票公益金支出</t>
  </si>
  <si>
    <t>用于社会福利的彩票公益金支出</t>
  </si>
  <si>
    <t>用于残疾人事业的彩票公益金支出</t>
  </si>
  <si>
    <t>用于扶贫的彩票公益金支出</t>
  </si>
  <si>
    <t>豫财农【2017】194号</t>
  </si>
  <si>
    <t>信财预【2017】575号</t>
  </si>
  <si>
    <t>18年中央专项彩票公益金支持革命老区扶贫开发资金预算指标</t>
  </si>
  <si>
    <t>基础设施建设和经济发展</t>
  </si>
  <si>
    <t>福利彩票销售机构的业务费支出</t>
  </si>
  <si>
    <t>豫财综〔2017〕123号</t>
  </si>
  <si>
    <t>信财预〔2018〕5号</t>
  </si>
  <si>
    <t>提前下达2018年福利彩票机构业务费指标</t>
  </si>
  <si>
    <t>用于城乡医疗救助的彩票公益金支出</t>
  </si>
  <si>
    <t>航道建设和维护</t>
    <phoneticPr fontId="2" type="noConversion"/>
  </si>
  <si>
    <t>用于文化事业的彩票公益金支出</t>
    <phoneticPr fontId="2" type="noConversion"/>
  </si>
  <si>
    <t>豫财预【2018】243号</t>
    <phoneticPr fontId="2" type="noConversion"/>
  </si>
  <si>
    <t>信财指【2018】1号</t>
    <phoneticPr fontId="2" type="noConversion"/>
  </si>
  <si>
    <t>成品油价格和税费改革转移支付资金</t>
    <phoneticPr fontId="2" type="noConversion"/>
  </si>
  <si>
    <t>豫财预【2018】241号</t>
    <phoneticPr fontId="2" type="noConversion"/>
  </si>
  <si>
    <t>信财指【2018】2号</t>
    <phoneticPr fontId="2" type="noConversion"/>
  </si>
  <si>
    <t>19年重点生态功能区转移支付资金</t>
    <phoneticPr fontId="2" type="noConversion"/>
  </si>
  <si>
    <t>豫财预【2018】251号</t>
    <phoneticPr fontId="2" type="noConversion"/>
  </si>
  <si>
    <t>信财指【2018】3号</t>
    <phoneticPr fontId="2" type="noConversion"/>
  </si>
  <si>
    <t>提前下达19年财力性转移支付</t>
    <phoneticPr fontId="2" type="noConversion"/>
  </si>
  <si>
    <t>豫财预【2018】254号</t>
    <phoneticPr fontId="2" type="noConversion"/>
  </si>
  <si>
    <t>信财指【2018】6号</t>
    <phoneticPr fontId="2" type="noConversion"/>
  </si>
  <si>
    <t>19年革命老区转移支付资金</t>
    <phoneticPr fontId="2" type="noConversion"/>
  </si>
  <si>
    <t>信财指【2018】7号</t>
    <phoneticPr fontId="2" type="noConversion"/>
  </si>
  <si>
    <t>豫财预【2018】265号</t>
    <phoneticPr fontId="2" type="noConversion"/>
  </si>
  <si>
    <t>19年村级组织运转经费省级奖补资金</t>
    <phoneticPr fontId="2" type="noConversion"/>
  </si>
  <si>
    <t>对村民委员会和村党支部的补贴</t>
    <phoneticPr fontId="2" type="noConversion"/>
  </si>
  <si>
    <t>豫财贸【2018】115号</t>
    <phoneticPr fontId="2" type="noConversion"/>
  </si>
  <si>
    <t>信财指【2018】8号</t>
    <phoneticPr fontId="2" type="noConversion"/>
  </si>
  <si>
    <t>19年产粮大县奖励资金指标</t>
    <phoneticPr fontId="2" type="noConversion"/>
  </si>
  <si>
    <t>扶贫</t>
    <phoneticPr fontId="2" type="noConversion"/>
  </si>
  <si>
    <t>豫财农【2018】160号</t>
    <phoneticPr fontId="2" type="noConversion"/>
  </si>
  <si>
    <t>信财指【2018】9号</t>
    <phoneticPr fontId="2" type="noConversion"/>
  </si>
  <si>
    <t>19年中央及省级财政专项扶贫预算指标</t>
    <phoneticPr fontId="2" type="noConversion"/>
  </si>
  <si>
    <t>信财指【2018】10号</t>
  </si>
  <si>
    <t>豫财农【2018】162号</t>
    <phoneticPr fontId="2" type="noConversion"/>
  </si>
  <si>
    <t>19年中央及省级财政扶贫少数民族发展资金</t>
    <phoneticPr fontId="2" type="noConversion"/>
  </si>
  <si>
    <t>信财指【2018】11号</t>
  </si>
  <si>
    <t>豫财农【2018】161号</t>
    <phoneticPr fontId="2" type="noConversion"/>
  </si>
  <si>
    <t>19年中央及省级财政扶贫以工代赈资金</t>
    <phoneticPr fontId="2" type="noConversion"/>
  </si>
  <si>
    <t>19年国有贫困林场扶贫资金预算指标</t>
    <phoneticPr fontId="2" type="noConversion"/>
  </si>
  <si>
    <t>信财指【2018】12号</t>
  </si>
  <si>
    <t>豫财农【2018】164号</t>
    <phoneticPr fontId="2" type="noConversion"/>
  </si>
  <si>
    <t>豫财建【2018】255号</t>
    <phoneticPr fontId="2" type="noConversion"/>
  </si>
  <si>
    <t>信财指【2018】13号</t>
    <phoneticPr fontId="2" type="noConversion"/>
  </si>
  <si>
    <t>19年交通运输重点项目车辆购置税补助资金</t>
    <phoneticPr fontId="2" type="noConversion"/>
  </si>
  <si>
    <t>其他商务服务业等支出</t>
    <phoneticPr fontId="2" type="noConversion"/>
  </si>
  <si>
    <r>
      <t>豫财贸【2</t>
    </r>
    <r>
      <rPr>
        <sz val="12"/>
        <rFont val="宋体"/>
        <charset val="134"/>
      </rPr>
      <t>018】139号</t>
    </r>
    <phoneticPr fontId="2" type="noConversion"/>
  </si>
  <si>
    <t>信财指【2018】16号</t>
    <phoneticPr fontId="2" type="noConversion"/>
  </si>
  <si>
    <t>19年中央外经贸发展专项资金</t>
    <phoneticPr fontId="2" type="noConversion"/>
  </si>
  <si>
    <t>豫财社【2018】147号</t>
    <phoneticPr fontId="2" type="noConversion"/>
  </si>
  <si>
    <t>18年中央财政城乡居民基本养老保险补助一般性转移支付资金</t>
    <phoneticPr fontId="2" type="noConversion"/>
  </si>
  <si>
    <t>信财指【2018】19号</t>
    <phoneticPr fontId="2" type="noConversion"/>
  </si>
  <si>
    <t>19年省派驻村第一书记专项扶贫资金</t>
    <phoneticPr fontId="2" type="noConversion"/>
  </si>
  <si>
    <t>1100244公共安全共同财政事权转移支付</t>
    <phoneticPr fontId="2" type="noConversion"/>
  </si>
  <si>
    <t>（15）公共安全共同财政事权转移支付收入</t>
    <phoneticPr fontId="2" type="noConversion"/>
  </si>
  <si>
    <t>公安</t>
    <phoneticPr fontId="2" type="noConversion"/>
  </si>
  <si>
    <t>检察</t>
    <phoneticPr fontId="2" type="noConversion"/>
  </si>
  <si>
    <t>法院</t>
    <phoneticPr fontId="2" type="noConversion"/>
  </si>
  <si>
    <t>司法</t>
    <phoneticPr fontId="2" type="noConversion"/>
  </si>
  <si>
    <t>豫财政法【2018】90号</t>
    <phoneticPr fontId="2" type="noConversion"/>
  </si>
  <si>
    <t>信财指【2018】20号</t>
    <phoneticPr fontId="2" type="noConversion"/>
  </si>
  <si>
    <t>19年政法转移支付资金预算</t>
    <phoneticPr fontId="2" type="noConversion"/>
  </si>
  <si>
    <t>信财指【2018】21号</t>
    <phoneticPr fontId="2" type="noConversion"/>
  </si>
  <si>
    <t>豫财预【2018】272号</t>
    <phoneticPr fontId="2" type="noConversion"/>
  </si>
  <si>
    <t>提前下达19年财力性转移支付（第二批）</t>
    <phoneticPr fontId="2" type="noConversion"/>
  </si>
  <si>
    <t>1100249卫生健康共同财政事权转移支付收入</t>
    <phoneticPr fontId="2" type="noConversion"/>
  </si>
  <si>
    <t>卫生健康支出</t>
    <phoneticPr fontId="2" type="noConversion"/>
  </si>
  <si>
    <t>豫财社【2018】173号</t>
    <phoneticPr fontId="2" type="noConversion"/>
  </si>
  <si>
    <t>信财指【2018】22号</t>
    <phoneticPr fontId="2" type="noConversion"/>
  </si>
  <si>
    <t>19年医疗救助补助资金预算指标</t>
    <phoneticPr fontId="2" type="noConversion"/>
  </si>
  <si>
    <t>豫财贸【2018】116号</t>
  </si>
  <si>
    <t>信财指【2018】24号</t>
    <phoneticPr fontId="2" type="noConversion"/>
  </si>
  <si>
    <t>20年产油大县奖励资金指标</t>
    <phoneticPr fontId="2" type="noConversion"/>
  </si>
  <si>
    <t>1100258住房保障共同财政事权转移支付收入</t>
    <phoneticPr fontId="2" type="noConversion"/>
  </si>
  <si>
    <t>21101/21103/21107</t>
    <phoneticPr fontId="2" type="noConversion"/>
  </si>
  <si>
    <t>保障性安居工程支出，棚户区改造，保障性住房租金补贴</t>
    <phoneticPr fontId="2" type="noConversion"/>
  </si>
  <si>
    <t>信财指【2018】25号</t>
    <phoneticPr fontId="2" type="noConversion"/>
  </si>
  <si>
    <t>豫财综【2018】75号</t>
    <phoneticPr fontId="2" type="noConversion"/>
  </si>
  <si>
    <t>19年部分中央财政城镇保障性安居工程专项资金预算</t>
    <phoneticPr fontId="2" type="noConversion"/>
  </si>
  <si>
    <t>大中型水库库区基金支出-基础设施建设和经济发展</t>
    <phoneticPr fontId="2" type="noConversion"/>
  </si>
  <si>
    <t>信财指【2018】26号</t>
    <phoneticPr fontId="2" type="noConversion"/>
  </si>
  <si>
    <t>19年跨省际大中型水库库区基金预算</t>
    <phoneticPr fontId="2" type="noConversion"/>
  </si>
  <si>
    <t>豫财农【2018】165号</t>
    <phoneticPr fontId="2" type="noConversion"/>
  </si>
  <si>
    <t>豫财农【2018】172号</t>
    <phoneticPr fontId="2" type="noConversion"/>
  </si>
  <si>
    <t>病虫害控制</t>
    <phoneticPr fontId="2" type="noConversion"/>
  </si>
  <si>
    <t>信财指【2018】35号</t>
    <phoneticPr fontId="2" type="noConversion"/>
  </si>
  <si>
    <t>豫财农【2018】156号</t>
    <phoneticPr fontId="2" type="noConversion"/>
  </si>
  <si>
    <t>19年部分动物防疫等补助经费预算</t>
    <phoneticPr fontId="2" type="noConversion"/>
  </si>
  <si>
    <t>豫财农【2018】175号</t>
    <phoneticPr fontId="2" type="noConversion"/>
  </si>
  <si>
    <t>信财指【2018】57号</t>
    <phoneticPr fontId="2" type="noConversion"/>
  </si>
  <si>
    <t>19年中央和省级水利发展资金预算</t>
    <phoneticPr fontId="2" type="noConversion"/>
  </si>
  <si>
    <t>江河湖库水系综合治理</t>
    <phoneticPr fontId="2" type="noConversion"/>
  </si>
  <si>
    <t>防汛</t>
    <phoneticPr fontId="2" type="noConversion"/>
  </si>
  <si>
    <t>水利工程建设</t>
    <phoneticPr fontId="2" type="noConversion"/>
  </si>
  <si>
    <t>水土保持</t>
    <phoneticPr fontId="2" type="noConversion"/>
  </si>
  <si>
    <t>农业</t>
    <phoneticPr fontId="2" type="noConversion"/>
  </si>
  <si>
    <t>豫财农【2018】197号</t>
    <phoneticPr fontId="2" type="noConversion"/>
  </si>
  <si>
    <t>信财指【2018】58号</t>
  </si>
  <si>
    <t>19年中央财政部分农业转移支付资金</t>
    <phoneticPr fontId="2" type="noConversion"/>
  </si>
  <si>
    <t>市场监督管理专项-其他市场监督管理事务</t>
    <phoneticPr fontId="2" type="noConversion"/>
  </si>
  <si>
    <t>豫财行【2018】171号</t>
    <phoneticPr fontId="2" type="noConversion"/>
  </si>
  <si>
    <t>信财指【2018】61号</t>
    <phoneticPr fontId="2" type="noConversion"/>
  </si>
  <si>
    <t>19年市场监督服务专项转移支付资金</t>
    <phoneticPr fontId="2" type="noConversion"/>
  </si>
  <si>
    <t>豫财行【2018】172号</t>
  </si>
  <si>
    <t>信财指【2018】62号</t>
  </si>
  <si>
    <t>审计事务-审计业务</t>
    <phoneticPr fontId="2" type="noConversion"/>
  </si>
  <si>
    <t>19年审计事业发展专项资金</t>
    <phoneticPr fontId="2" type="noConversion"/>
  </si>
  <si>
    <t>公安-执法办案</t>
    <phoneticPr fontId="2" type="noConversion"/>
  </si>
  <si>
    <r>
      <t>豫财政法【2</t>
    </r>
    <r>
      <rPr>
        <sz val="12"/>
        <rFont val="宋体"/>
        <charset val="134"/>
      </rPr>
      <t>018】82号</t>
    </r>
    <phoneticPr fontId="2" type="noConversion"/>
  </si>
  <si>
    <t>信财指【2018】63号</t>
    <phoneticPr fontId="2" type="noConversion"/>
  </si>
  <si>
    <t>19年公安机关缉毒办案资金预算</t>
    <phoneticPr fontId="2" type="noConversion"/>
  </si>
  <si>
    <t>宗教事务</t>
    <phoneticPr fontId="2" type="noConversion"/>
  </si>
  <si>
    <t>豫财行【2018】192号</t>
    <phoneticPr fontId="2" type="noConversion"/>
  </si>
  <si>
    <t>信财指【2018】64号</t>
    <phoneticPr fontId="2" type="noConversion"/>
  </si>
  <si>
    <t>19年寺观教堂维修经费</t>
    <phoneticPr fontId="2" type="noConversion"/>
  </si>
  <si>
    <t>民兵</t>
    <phoneticPr fontId="2" type="noConversion"/>
  </si>
  <si>
    <t>豫财行【2018】193号</t>
  </si>
  <si>
    <t>信财指【2018】65号</t>
  </si>
  <si>
    <t>19年民兵预备役经费</t>
    <phoneticPr fontId="2" type="noConversion"/>
  </si>
  <si>
    <t>（16）教育共同财政事权转移支付收入</t>
    <phoneticPr fontId="2" type="noConversion"/>
  </si>
  <si>
    <t>1100245教育共同财政事权转移支付收入</t>
    <phoneticPr fontId="2" type="noConversion"/>
  </si>
  <si>
    <t>职业教育</t>
    <phoneticPr fontId="2" type="noConversion"/>
  </si>
  <si>
    <t>豫财教【2018】132号</t>
    <phoneticPr fontId="2" type="noConversion"/>
  </si>
  <si>
    <t>信财指【2018】47号</t>
    <phoneticPr fontId="2" type="noConversion"/>
  </si>
  <si>
    <t>信财指【2018】48号</t>
  </si>
  <si>
    <t>信财指【2018】49号</t>
  </si>
  <si>
    <t>普通教育</t>
    <phoneticPr fontId="2" type="noConversion"/>
  </si>
  <si>
    <t>豫财教【2018】111号</t>
    <phoneticPr fontId="2" type="noConversion"/>
  </si>
  <si>
    <t>19年中等职业教育国家免学费补助资金</t>
    <phoneticPr fontId="2" type="noConversion"/>
  </si>
  <si>
    <t>19年中等职业教育国家助学金补助资金</t>
    <phoneticPr fontId="2" type="noConversion"/>
  </si>
  <si>
    <t>19年城乡义务教育经费保障机制改革资金预算指标</t>
    <phoneticPr fontId="2" type="noConversion"/>
  </si>
  <si>
    <t>高中教育支出</t>
    <phoneticPr fontId="2" type="noConversion"/>
  </si>
  <si>
    <t>豫财教【2018】121号</t>
    <phoneticPr fontId="2" type="noConversion"/>
  </si>
  <si>
    <t>信财指【2018】28号</t>
    <phoneticPr fontId="2" type="noConversion"/>
  </si>
  <si>
    <t>19年普通高中助学补助资金</t>
    <phoneticPr fontId="2" type="noConversion"/>
  </si>
  <si>
    <t>豫财教【2018】124号</t>
    <phoneticPr fontId="2" type="noConversion"/>
  </si>
  <si>
    <t>信财指【2018】29号</t>
    <phoneticPr fontId="2" type="noConversion"/>
  </si>
  <si>
    <t>19年义务教育建档立卡户学生营养改善省级补助</t>
    <phoneticPr fontId="2" type="noConversion"/>
  </si>
  <si>
    <t>豫财教【2018】122号</t>
  </si>
  <si>
    <t>信财指【2018】30号</t>
    <phoneticPr fontId="2" type="noConversion"/>
  </si>
  <si>
    <t>19年普通高中免学费和住宿费补助资金</t>
    <phoneticPr fontId="2" type="noConversion"/>
  </si>
  <si>
    <t>豫财教【2018】123号</t>
    <phoneticPr fontId="2" type="noConversion"/>
  </si>
  <si>
    <t>信财指【2018】31号</t>
    <phoneticPr fontId="2" type="noConversion"/>
  </si>
  <si>
    <t>学前教育支出</t>
    <phoneticPr fontId="2" type="noConversion"/>
  </si>
  <si>
    <t>19年建档立卡儿童学前教育保教费省级补助</t>
    <phoneticPr fontId="2" type="noConversion"/>
  </si>
  <si>
    <t>豫财教【2018】117号</t>
    <phoneticPr fontId="2" type="noConversion"/>
  </si>
  <si>
    <t>信财指【2018】32号</t>
  </si>
  <si>
    <t>19年支持学前教育发展中央和省级资金预算</t>
    <phoneticPr fontId="2" type="noConversion"/>
  </si>
  <si>
    <t>普通教育</t>
    <phoneticPr fontId="2" type="noConversion"/>
  </si>
  <si>
    <t>豫财教【2018】109号</t>
    <phoneticPr fontId="2" type="noConversion"/>
  </si>
  <si>
    <t>信财指【2018】33号</t>
    <phoneticPr fontId="2" type="noConversion"/>
  </si>
  <si>
    <t>19年原民办教师养老补贴省级包干补助预算资金</t>
    <phoneticPr fontId="2" type="noConversion"/>
  </si>
  <si>
    <t>豫财教【2018】129号</t>
    <phoneticPr fontId="2" type="noConversion"/>
  </si>
  <si>
    <t>信财指【2018】34号</t>
    <phoneticPr fontId="2" type="noConversion"/>
  </si>
  <si>
    <t>教育</t>
    <phoneticPr fontId="2" type="noConversion"/>
  </si>
  <si>
    <t>19年学生资助补助经费（高等教育）预算</t>
    <phoneticPr fontId="2" type="noConversion"/>
  </si>
  <si>
    <t>高等职业教育</t>
    <phoneticPr fontId="2" type="noConversion"/>
  </si>
  <si>
    <t>豫财教【2018】131号</t>
    <phoneticPr fontId="2" type="noConversion"/>
  </si>
  <si>
    <t>信财指【2018】40号</t>
    <phoneticPr fontId="2" type="noConversion"/>
  </si>
  <si>
    <t>19年现代职业教育质量提升计划资金预算</t>
    <phoneticPr fontId="2" type="noConversion"/>
  </si>
  <si>
    <t>特殊教育</t>
    <phoneticPr fontId="2" type="noConversion"/>
  </si>
  <si>
    <t>豫财教【2018】119号</t>
    <phoneticPr fontId="2" type="noConversion"/>
  </si>
  <si>
    <t>信财指【2018】41号</t>
    <phoneticPr fontId="2" type="noConversion"/>
  </si>
  <si>
    <t>19年特殊教育中央和省级补助资金</t>
    <phoneticPr fontId="2" type="noConversion"/>
  </si>
  <si>
    <t>豫财教【2018】110号</t>
  </si>
  <si>
    <t>信财指【2018】42号</t>
    <phoneticPr fontId="2" type="noConversion"/>
  </si>
  <si>
    <t>19年连片特困县义务教育阶段乡村教师生活补助</t>
    <phoneticPr fontId="2" type="noConversion"/>
  </si>
  <si>
    <t>豫财教【2018】113号</t>
    <phoneticPr fontId="2" type="noConversion"/>
  </si>
  <si>
    <t>信财指【2018】43号</t>
    <phoneticPr fontId="2" type="noConversion"/>
  </si>
  <si>
    <t>19年国家农村义务教育阶段教师特设岗位计划中央工资性补助</t>
    <phoneticPr fontId="2" type="noConversion"/>
  </si>
  <si>
    <t>高中教育支出</t>
    <phoneticPr fontId="2" type="noConversion"/>
  </si>
  <si>
    <t>豫财教【2018】118号</t>
    <phoneticPr fontId="2" type="noConversion"/>
  </si>
  <si>
    <t>信财指【2018】44号</t>
    <phoneticPr fontId="2" type="noConversion"/>
  </si>
  <si>
    <t>19年改善普通高中办学条件中央补助资金</t>
    <phoneticPr fontId="2" type="noConversion"/>
  </si>
  <si>
    <t>豫财教【2018】112号</t>
    <phoneticPr fontId="2" type="noConversion"/>
  </si>
  <si>
    <t>信财指【2018】45号</t>
    <phoneticPr fontId="2" type="noConversion"/>
  </si>
  <si>
    <t>19年“三区”人才计划教师专项（中央）</t>
    <phoneticPr fontId="2" type="noConversion"/>
  </si>
  <si>
    <t>19年“三区”人才计划教师专项（省级）</t>
    <phoneticPr fontId="2" type="noConversion"/>
  </si>
  <si>
    <t>豫财教【2018】115号</t>
    <phoneticPr fontId="2" type="noConversion"/>
  </si>
  <si>
    <t>信财指【2018】46号</t>
    <phoneticPr fontId="2" type="noConversion"/>
  </si>
  <si>
    <t>19年农村义务教育学生营养改善计划中央补助</t>
    <phoneticPr fontId="2" type="noConversion"/>
  </si>
  <si>
    <t>豫财教【2018】183号</t>
    <phoneticPr fontId="2" type="noConversion"/>
  </si>
  <si>
    <t>信财指【2018】4号</t>
    <phoneticPr fontId="2" type="noConversion"/>
  </si>
  <si>
    <t>体育场馆</t>
    <phoneticPr fontId="2" type="noConversion"/>
  </si>
  <si>
    <t>19年公共体育场馆向社会免费或低收费开放补助</t>
    <phoneticPr fontId="2" type="noConversion"/>
  </si>
  <si>
    <t>文物保护</t>
    <phoneticPr fontId="2" type="noConversion"/>
  </si>
  <si>
    <t>豫财教【2018】179号</t>
    <phoneticPr fontId="2" type="noConversion"/>
  </si>
  <si>
    <t>信财指【2018】5号</t>
    <phoneticPr fontId="2" type="noConversion"/>
  </si>
  <si>
    <t>19年国家文物保护专项资金（重点项目）</t>
    <phoneticPr fontId="2" type="noConversion"/>
  </si>
  <si>
    <t>豫财科【2018】196号</t>
    <phoneticPr fontId="2" type="noConversion"/>
  </si>
  <si>
    <t>信财指【2018】23号</t>
    <phoneticPr fontId="2" type="noConversion"/>
  </si>
  <si>
    <t>其他新闻出版电影支出</t>
    <phoneticPr fontId="2" type="noConversion"/>
  </si>
  <si>
    <t>19年中央补助地方公共文化服务体系建设专项资金</t>
    <phoneticPr fontId="2" type="noConversion"/>
  </si>
  <si>
    <t>其他文化和旅游支出</t>
    <phoneticPr fontId="2" type="noConversion"/>
  </si>
  <si>
    <t>豫财科【2018】190号</t>
    <phoneticPr fontId="2" type="noConversion"/>
  </si>
  <si>
    <t>信财指【2018】36号</t>
    <phoneticPr fontId="2" type="noConversion"/>
  </si>
  <si>
    <t>19年文化人才预算指标（中央）</t>
    <phoneticPr fontId="2" type="noConversion"/>
  </si>
  <si>
    <t>19年文化人才预算指标（省级）</t>
    <phoneticPr fontId="2" type="noConversion"/>
  </si>
  <si>
    <t>豫财科【2018】191号</t>
  </si>
  <si>
    <t>信财指【2018】37号</t>
  </si>
  <si>
    <t>豫财科【2018】192号</t>
  </si>
  <si>
    <t>信财指【2018】38号</t>
  </si>
  <si>
    <t>19年中央补助地方公共文化服务体系建设专项资金（一般项目）</t>
    <phoneticPr fontId="2" type="noConversion"/>
  </si>
  <si>
    <t>19年中央补助地方公共文化服务体系建设专项资金（戏曲进乡村）</t>
    <phoneticPr fontId="2" type="noConversion"/>
  </si>
  <si>
    <t>豫财科【2018】201号</t>
    <phoneticPr fontId="2" type="noConversion"/>
  </si>
  <si>
    <t>信财指【2018】39号</t>
  </si>
  <si>
    <t>文化创作与保护</t>
    <phoneticPr fontId="2" type="noConversion"/>
  </si>
  <si>
    <t>19年中央非物质文化遗产保护专项资金</t>
    <phoneticPr fontId="2" type="noConversion"/>
  </si>
  <si>
    <t>豫财科【2018】212号</t>
    <phoneticPr fontId="2" type="noConversion"/>
  </si>
  <si>
    <t>信财指【2018】50号</t>
    <phoneticPr fontId="2" type="noConversion"/>
  </si>
  <si>
    <t>19年国家文物保护专项资金</t>
    <phoneticPr fontId="2" type="noConversion"/>
  </si>
  <si>
    <t>豫财科【2018】213号</t>
  </si>
  <si>
    <t>信财指【2018】51号</t>
  </si>
  <si>
    <t>19年中央补助地方公共文化服务体系建设专项资金（公共数字文化建设）</t>
    <phoneticPr fontId="2" type="noConversion"/>
  </si>
  <si>
    <t>其他体育支出</t>
    <phoneticPr fontId="2" type="noConversion"/>
  </si>
  <si>
    <t>信财指【2018】52号</t>
  </si>
  <si>
    <t>豫财科【2018】209号</t>
    <phoneticPr fontId="2" type="noConversion"/>
  </si>
  <si>
    <t>19年中央补助地方公共文化服务体系建设专项资金（行政村农民体育健身工程）</t>
    <phoneticPr fontId="2" type="noConversion"/>
  </si>
  <si>
    <t>豫财科【2018】202号</t>
    <phoneticPr fontId="2" type="noConversion"/>
  </si>
  <si>
    <t>信财指【2018】53号</t>
  </si>
  <si>
    <t>19年中央补助地方公共文化服务体系建设专项资金（贫困地区村文化活动室设备购置）</t>
    <phoneticPr fontId="2" type="noConversion"/>
  </si>
  <si>
    <t>豫财科【2018】203号</t>
  </si>
  <si>
    <t>信财指【2018】54号</t>
  </si>
  <si>
    <t>美术馆 公共图书馆 文化馆免费开放专项资金（省级）</t>
    <phoneticPr fontId="2" type="noConversion"/>
  </si>
  <si>
    <t>美术馆 公共图书馆 文化馆免费开放专项资金（中央）</t>
    <phoneticPr fontId="2" type="noConversion"/>
  </si>
  <si>
    <t>美术馆 公共图书馆 文化馆免费开放专项资金（市级）</t>
    <phoneticPr fontId="2" type="noConversion"/>
  </si>
  <si>
    <t>豫财科【2018】207号</t>
    <phoneticPr fontId="2" type="noConversion"/>
  </si>
  <si>
    <t>信财指【2018】55号</t>
  </si>
  <si>
    <t>博物馆</t>
    <phoneticPr fontId="2" type="noConversion"/>
  </si>
  <si>
    <t>19年博物馆、纪念馆逐步免费开放中央补助资金</t>
    <phoneticPr fontId="2" type="noConversion"/>
  </si>
  <si>
    <t>其他国家电影事业发展专项资金</t>
    <phoneticPr fontId="2" type="noConversion"/>
  </si>
  <si>
    <t>豫财科【2018】225号</t>
    <phoneticPr fontId="2" type="noConversion"/>
  </si>
  <si>
    <t>信财指【2018】60号</t>
    <phoneticPr fontId="2" type="noConversion"/>
  </si>
  <si>
    <t>19年补助地方国家电影事业发展专项资金</t>
    <phoneticPr fontId="2" type="noConversion"/>
  </si>
  <si>
    <t>19年原民办教师养老补贴省级包干补助预算资金（市级）</t>
    <phoneticPr fontId="2" type="noConversion"/>
  </si>
  <si>
    <t>豫财预［2011］233号</t>
    <phoneticPr fontId="2" type="noConversion"/>
  </si>
  <si>
    <t>豫财预【2016】248号</t>
    <phoneticPr fontId="2" type="noConversion"/>
  </si>
  <si>
    <t>豫财预［2012］189号</t>
    <phoneticPr fontId="2" type="noConversion"/>
  </si>
  <si>
    <t>豫财社【2013】93号</t>
    <phoneticPr fontId="2" type="noConversion"/>
  </si>
  <si>
    <t>豫财预［2011］241号</t>
    <phoneticPr fontId="2" type="noConversion"/>
  </si>
  <si>
    <t>豫财行［2012］520号</t>
    <phoneticPr fontId="2" type="noConversion"/>
  </si>
  <si>
    <t>豫财预〔2010〕173号</t>
    <phoneticPr fontId="2" type="noConversion"/>
  </si>
  <si>
    <t>豫财预〔2009〕171号</t>
    <phoneticPr fontId="2" type="noConversion"/>
  </si>
  <si>
    <r>
      <rPr>
        <sz val="10"/>
        <rFont val="宋体"/>
        <charset val="134"/>
      </rPr>
      <t>信财预【2011</t>
    </r>
    <r>
      <rPr>
        <sz val="10"/>
        <rFont val="宋体"/>
        <charset val="134"/>
      </rPr>
      <t>】</t>
    </r>
    <r>
      <rPr>
        <sz val="10"/>
        <rFont val="宋体"/>
        <charset val="134"/>
      </rPr>
      <t>624</t>
    </r>
    <r>
      <rPr>
        <sz val="10"/>
        <rFont val="宋体"/>
        <charset val="134"/>
      </rPr>
      <t>号_x000D_</t>
    </r>
    <phoneticPr fontId="2" type="noConversion"/>
  </si>
  <si>
    <t>信财预【2016】418号</t>
    <phoneticPr fontId="2" type="noConversion"/>
  </si>
  <si>
    <r>
      <rPr>
        <sz val="10"/>
        <rFont val="宋体"/>
        <charset val="134"/>
      </rPr>
      <t>信财预【2012】</t>
    </r>
    <r>
      <rPr>
        <sz val="10"/>
        <rFont val="宋体"/>
        <charset val="134"/>
      </rPr>
      <t>361</t>
    </r>
    <r>
      <rPr>
        <sz val="10"/>
        <rFont val="宋体"/>
        <charset val="134"/>
      </rPr>
      <t>号_x000D_</t>
    </r>
    <phoneticPr fontId="2" type="noConversion"/>
  </si>
  <si>
    <t>信财预【2013】297号</t>
    <phoneticPr fontId="2" type="noConversion"/>
  </si>
  <si>
    <r>
      <rPr>
        <sz val="10"/>
        <rFont val="宋体"/>
        <charset val="134"/>
      </rPr>
      <t>信财预【2011</t>
    </r>
    <r>
      <rPr>
        <sz val="10"/>
        <rFont val="宋体"/>
        <charset val="134"/>
      </rPr>
      <t>】</t>
    </r>
    <r>
      <rPr>
        <sz val="10"/>
        <rFont val="宋体"/>
        <charset val="134"/>
      </rPr>
      <t>719</t>
    </r>
    <r>
      <rPr>
        <sz val="10"/>
        <rFont val="宋体"/>
        <charset val="134"/>
      </rPr>
      <t>号_x000D_</t>
    </r>
    <phoneticPr fontId="2" type="noConversion"/>
  </si>
  <si>
    <t>信财预【2012】632号</t>
    <phoneticPr fontId="2" type="noConversion"/>
  </si>
  <si>
    <t>信财预【2009】414号</t>
    <phoneticPr fontId="2" type="noConversion"/>
  </si>
  <si>
    <t>豫财农【2018】196号</t>
    <phoneticPr fontId="2" type="noConversion"/>
  </si>
  <si>
    <t>信财指【2018】66号</t>
    <phoneticPr fontId="2" type="noConversion"/>
  </si>
  <si>
    <t>豫财农【2018】198号</t>
    <phoneticPr fontId="2" type="noConversion"/>
  </si>
  <si>
    <t>豫财农【2018】199号</t>
  </si>
  <si>
    <t>信财指【2018】67号</t>
  </si>
  <si>
    <t>信财指【2018】68号</t>
  </si>
  <si>
    <t>19年中央财政部分农业转移支付资金（第二批）</t>
    <phoneticPr fontId="2" type="noConversion"/>
  </si>
  <si>
    <t>农村危房改造</t>
    <phoneticPr fontId="2" type="noConversion"/>
  </si>
  <si>
    <t>豫财建【2018】277号</t>
    <phoneticPr fontId="2" type="noConversion"/>
  </si>
  <si>
    <t>信财指【2018】56号</t>
    <phoneticPr fontId="2" type="noConversion"/>
  </si>
  <si>
    <t>19年农村危房改造补助（中央）</t>
    <phoneticPr fontId="2" type="noConversion"/>
  </si>
  <si>
    <t>扶贫</t>
    <phoneticPr fontId="2" type="noConversion"/>
  </si>
  <si>
    <t>信财指【2018】73号</t>
    <phoneticPr fontId="2" type="noConversion"/>
  </si>
  <si>
    <t>19年市级财政专项扶贫资金</t>
    <phoneticPr fontId="2" type="noConversion"/>
  </si>
  <si>
    <t>信财指【2018】18号</t>
    <phoneticPr fontId="2" type="noConversion"/>
  </si>
  <si>
    <t>预财预【2014】208号_x000D_</t>
  </si>
  <si>
    <t>豫财预【2015】224号_x000D_</t>
    <phoneticPr fontId="2" type="noConversion"/>
  </si>
  <si>
    <t>信财预【2015】846号_x000D_</t>
  </si>
  <si>
    <t>1100248社会保障和就业共同财政事权转移支付收入</t>
    <phoneticPr fontId="2" type="noConversion"/>
  </si>
  <si>
    <t>（17）社会保障和就业共同财政事权转移支付收入</t>
    <phoneticPr fontId="2" type="noConversion"/>
  </si>
  <si>
    <t>（18）卫生健康共同财政事权转移支付收入</t>
    <phoneticPr fontId="2" type="noConversion"/>
  </si>
  <si>
    <t>（19）住房保障共同财政事权转移支付收入</t>
    <phoneticPr fontId="2" type="noConversion"/>
  </si>
  <si>
    <t>（20）其他一般性转移支付收入</t>
    <phoneticPr fontId="2" type="noConversion"/>
  </si>
  <si>
    <t>抚恤</t>
    <phoneticPr fontId="2" type="noConversion"/>
  </si>
  <si>
    <t>豫财社【2018】168号</t>
    <phoneticPr fontId="2" type="noConversion"/>
  </si>
  <si>
    <t>信财指【2018】71号</t>
    <phoneticPr fontId="2" type="noConversion"/>
  </si>
  <si>
    <t>19年优抚对象补助经费预算指标（省级）</t>
    <phoneticPr fontId="2" type="noConversion"/>
  </si>
  <si>
    <t>19年优抚对象补助经费预算指标（中央）</t>
    <phoneticPr fontId="2" type="noConversion"/>
  </si>
  <si>
    <t>优抚对象医疗补助</t>
    <phoneticPr fontId="2" type="noConversion"/>
  </si>
  <si>
    <t>豫财社【2018】154号</t>
    <phoneticPr fontId="2" type="noConversion"/>
  </si>
  <si>
    <t>信财指【2018】69号</t>
    <phoneticPr fontId="2" type="noConversion"/>
  </si>
  <si>
    <t>19年优抚对象医疗保障经费预算指标</t>
    <phoneticPr fontId="2" type="noConversion"/>
  </si>
  <si>
    <t>社会保障和就业支出</t>
    <phoneticPr fontId="2" type="noConversion"/>
  </si>
  <si>
    <t>豫财社【2018】177号</t>
    <phoneticPr fontId="2" type="noConversion"/>
  </si>
  <si>
    <t>信财指【2018】70号</t>
    <phoneticPr fontId="2" type="noConversion"/>
  </si>
  <si>
    <t>19年困难群众救助补助预算</t>
    <phoneticPr fontId="2" type="noConversion"/>
  </si>
  <si>
    <t>豫财社【2018】188号</t>
    <phoneticPr fontId="2" type="noConversion"/>
  </si>
  <si>
    <t>信财指【2018】81号</t>
    <phoneticPr fontId="2" type="noConversion"/>
  </si>
  <si>
    <t>19年基本药物制度省级补助资金预算</t>
    <phoneticPr fontId="2" type="noConversion"/>
  </si>
  <si>
    <t>信财指【2018】82号</t>
    <phoneticPr fontId="2" type="noConversion"/>
  </si>
  <si>
    <t>豫财社【2018】174号</t>
    <phoneticPr fontId="2" type="noConversion"/>
  </si>
  <si>
    <t>19年公共卫生服务(重大公共卫生）补助资金</t>
    <phoneticPr fontId="2" type="noConversion"/>
  </si>
  <si>
    <t>其他人力资源事务支出</t>
    <phoneticPr fontId="2" type="noConversion"/>
  </si>
  <si>
    <t>豫财社【2018】145号</t>
    <phoneticPr fontId="2" type="noConversion"/>
  </si>
  <si>
    <t>信财指【2018】17号</t>
    <phoneticPr fontId="2" type="noConversion"/>
  </si>
  <si>
    <t>19年高校毕业生“三支一扶”计划补助资金</t>
    <phoneticPr fontId="2" type="noConversion"/>
  </si>
  <si>
    <t>豫财社【2018】161号</t>
    <phoneticPr fontId="2" type="noConversion"/>
  </si>
  <si>
    <t>信财指【2018】59号</t>
    <phoneticPr fontId="2" type="noConversion"/>
  </si>
  <si>
    <t>19年医疗救助补助资金预算</t>
    <phoneticPr fontId="2" type="noConversion"/>
  </si>
  <si>
    <t>豫财社【2018】176号</t>
    <phoneticPr fontId="2" type="noConversion"/>
  </si>
  <si>
    <t>信财指【2018】74号</t>
    <phoneticPr fontId="2" type="noConversion"/>
  </si>
  <si>
    <t>19年残疾人事业发展补助资金</t>
    <phoneticPr fontId="2" type="noConversion"/>
  </si>
  <si>
    <t>豫财社【2018】175号</t>
    <phoneticPr fontId="2" type="noConversion"/>
  </si>
  <si>
    <t>信财指【2018】75号</t>
    <phoneticPr fontId="2" type="noConversion"/>
  </si>
  <si>
    <t>19年医疗服务能力提升（卫生健康人才培养培训）</t>
    <phoneticPr fontId="2" type="noConversion"/>
  </si>
  <si>
    <t>豫财社【2018】164号</t>
    <phoneticPr fontId="2" type="noConversion"/>
  </si>
  <si>
    <t>信财指【2018】76号</t>
    <phoneticPr fontId="2" type="noConversion"/>
  </si>
  <si>
    <t>19年中央财政机关事业单位养老保险一般性转移支付资金</t>
    <phoneticPr fontId="2" type="noConversion"/>
  </si>
  <si>
    <t>豫财社【2018】171号</t>
    <phoneticPr fontId="2" type="noConversion"/>
  </si>
  <si>
    <t>信财指【2018】77号</t>
    <phoneticPr fontId="2" type="noConversion"/>
  </si>
  <si>
    <t>19年计划生育转移支付资金预算</t>
    <phoneticPr fontId="2" type="noConversion"/>
  </si>
  <si>
    <t>豫财社【2018】172号</t>
  </si>
  <si>
    <t>信财指【2018】78号</t>
  </si>
  <si>
    <t>19年公共卫生服务（基本公共卫生）补助资金</t>
    <phoneticPr fontId="2" type="noConversion"/>
  </si>
  <si>
    <t>信财指【2018】79号</t>
  </si>
  <si>
    <t>信财指【2018】80号</t>
  </si>
  <si>
    <t>豫财社【2018】167号</t>
    <phoneticPr fontId="2" type="noConversion"/>
  </si>
  <si>
    <t>豫财社【2018】170号</t>
    <phoneticPr fontId="2" type="noConversion"/>
  </si>
  <si>
    <t>用于城乡医疗救助的彩票公益金支出</t>
    <phoneticPr fontId="2" type="noConversion"/>
  </si>
  <si>
    <t>19年医疗救助补助资金</t>
    <phoneticPr fontId="2" type="noConversion"/>
  </si>
  <si>
    <t>信财指【2018】83号</t>
    <phoneticPr fontId="2" type="noConversion"/>
  </si>
  <si>
    <t>豫财社【2018】187号</t>
    <phoneticPr fontId="2" type="noConversion"/>
  </si>
  <si>
    <t>19年基本药物制度补助资金预算</t>
    <phoneticPr fontId="2" type="noConversion"/>
  </si>
  <si>
    <t>信财指【2018】84号</t>
  </si>
  <si>
    <t>豫财社【2018】169号</t>
    <phoneticPr fontId="2" type="noConversion"/>
  </si>
  <si>
    <t>19年计划生育省级转移支付资金预算</t>
    <phoneticPr fontId="2" type="noConversion"/>
  </si>
  <si>
    <t>19年医疗服务能力提升（公立医院综合改革）补助资金预算</t>
    <phoneticPr fontId="2" type="noConversion"/>
  </si>
  <si>
    <r>
      <rPr>
        <b/>
        <sz val="14"/>
        <rFont val="宋体"/>
        <charset val="134"/>
      </rPr>
      <t>2019年一般公共预算税收返还和转移支付表</t>
    </r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</si>
</sst>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 "/>
    <numFmt numFmtId="178" formatCode="0.0_);[Red]\(0.0\)"/>
    <numFmt numFmtId="179" formatCode="0.0_ ;[Red]\-0.0\ "/>
  </numFmts>
  <fonts count="22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6"/>
      <name val="仿宋_GB2312"/>
      <family val="3"/>
      <charset val="134"/>
    </font>
    <font>
      <sz val="12"/>
      <color indexed="10"/>
      <name val="宋体"/>
      <charset val="134"/>
    </font>
    <font>
      <sz val="10"/>
      <color indexed="10"/>
      <name val="宋体"/>
      <charset val="134"/>
    </font>
    <font>
      <sz val="18"/>
      <color indexed="10"/>
      <name val="宋体"/>
      <charset val="134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color indexed="10"/>
      <name val="宋体"/>
      <charset val="134"/>
    </font>
    <font>
      <b/>
      <sz val="10"/>
      <name val="Times New Roman"/>
      <family val="1"/>
    </font>
    <font>
      <sz val="12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6"/>
      <name val="宋体"/>
      <charset val="134"/>
    </font>
    <font>
      <sz val="8"/>
      <color indexed="8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3">
    <xf numFmtId="0" fontId="0" fillId="0" borderId="0"/>
    <xf numFmtId="0" fontId="3" fillId="0" borderId="1">
      <alignment horizontal="left" vertical="center" shrinkToFit="1"/>
    </xf>
    <xf numFmtId="0" fontId="7" fillId="0" borderId="1">
      <alignment horizontal="center" vertical="center" shrinkToFit="1"/>
    </xf>
  </cellStyleXfs>
  <cellXfs count="182">
    <xf numFmtId="0" fontId="0" fillId="0" borderId="0" xfId="0" applyAlignment="1"/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shrinkToFit="1"/>
      <protection locked="0"/>
    </xf>
    <xf numFmtId="0" fontId="0" fillId="2" borderId="0" xfId="0" applyFill="1" applyAlignment="1" applyProtection="1">
      <protection locked="0"/>
    </xf>
    <xf numFmtId="177" fontId="0" fillId="0" borderId="0" xfId="0" applyNumberFormat="1" applyAlignment="1" applyProtection="1">
      <protection locked="0"/>
    </xf>
    <xf numFmtId="176" fontId="2" fillId="0" borderId="0" xfId="0" applyNumberFormat="1" applyFont="1" applyAlignment="1" applyProtection="1">
      <alignment horizontal="left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Border="1" applyAlignment="1" applyProtection="1">
      <alignment vertical="center"/>
      <protection locked="0"/>
    </xf>
    <xf numFmtId="176" fontId="1" fillId="0" borderId="4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 wrapText="1"/>
      <protection locked="0"/>
    </xf>
    <xf numFmtId="176" fontId="6" fillId="0" borderId="4" xfId="0" applyNumberFormat="1" applyFont="1" applyBorder="1" applyAlignment="1" applyProtection="1">
      <alignment wrapText="1"/>
      <protection locked="0"/>
    </xf>
    <xf numFmtId="176" fontId="6" fillId="0" borderId="5" xfId="0" applyNumberFormat="1" applyFont="1" applyBorder="1" applyAlignment="1" applyProtection="1">
      <alignment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5" xfId="0" applyNumberFormat="1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1" xfId="0" applyBorder="1" applyAlignment="1" applyProtection="1">
      <alignment shrinkToFit="1"/>
      <protection locked="0"/>
    </xf>
    <xf numFmtId="176" fontId="3" fillId="3" borderId="1" xfId="0" applyNumberFormat="1" applyFont="1" applyFill="1" applyBorder="1" applyAlignment="1" applyProtection="1">
      <alignment horizontal="left" shrinkToFit="1"/>
      <protection locked="0"/>
    </xf>
    <xf numFmtId="0" fontId="7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76" fontId="3" fillId="0" borderId="2" xfId="0" applyNumberFormat="1" applyFont="1" applyBorder="1" applyAlignment="1" applyProtection="1">
      <alignment vertical="center" wrapText="1"/>
      <protection locked="0"/>
    </xf>
    <xf numFmtId="176" fontId="3" fillId="0" borderId="6" xfId="0" applyNumberFormat="1" applyFont="1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vertical="center" wrapText="1"/>
      <protection locked="0"/>
    </xf>
    <xf numFmtId="176" fontId="3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176" fontId="6" fillId="0" borderId="1" xfId="0" applyNumberFormat="1" applyFont="1" applyBorder="1" applyAlignment="1" applyProtection="1">
      <alignment horizontal="left" shrinkToFit="1"/>
      <protection locked="0"/>
    </xf>
    <xf numFmtId="176" fontId="3" fillId="0" borderId="1" xfId="0" applyNumberFormat="1" applyFont="1" applyBorder="1" applyAlignment="1">
      <alignment wrapText="1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>
      <alignment horizontal="left" vertical="center" shrinkToFit="1"/>
    </xf>
    <xf numFmtId="176" fontId="3" fillId="4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4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/>
    </xf>
    <xf numFmtId="0" fontId="6" fillId="3" borderId="1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176" fontId="3" fillId="0" borderId="1" xfId="0" applyNumberFormat="1" applyFont="1" applyBorder="1" applyAlignment="1" applyProtection="1">
      <alignment horizontal="left" shrinkToFit="1"/>
      <protection locked="0"/>
    </xf>
    <xf numFmtId="0" fontId="3" fillId="0" borderId="5" xfId="0" applyFont="1" applyBorder="1" applyAlignment="1">
      <alignment horizontal="left" shrinkToFit="1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shrinkToFit="1"/>
    </xf>
    <xf numFmtId="0" fontId="0" fillId="0" borderId="1" xfId="0" applyBorder="1" applyAlignment="1" applyProtection="1">
      <protection locked="0"/>
    </xf>
    <xf numFmtId="0" fontId="8" fillId="0" borderId="5" xfId="0" applyFont="1" applyBorder="1" applyAlignment="1" applyProtection="1">
      <alignment shrinkToFit="1"/>
      <protection locked="0"/>
    </xf>
    <xf numFmtId="0" fontId="8" fillId="0" borderId="1" xfId="0" applyFont="1" applyBorder="1" applyAlignment="1" applyProtection="1">
      <alignment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 applyProtection="1">
      <alignment horizontal="left" shrinkToFit="1"/>
      <protection locked="0"/>
    </xf>
    <xf numFmtId="49" fontId="3" fillId="3" borderId="1" xfId="0" applyNumberFormat="1" applyFont="1" applyFill="1" applyBorder="1" applyAlignment="1" applyProtection="1">
      <alignment horizontal="left" shrinkToFit="1"/>
      <protection locked="0"/>
    </xf>
    <xf numFmtId="0" fontId="3" fillId="3" borderId="1" xfId="0" applyFont="1" applyFill="1" applyBorder="1" applyAlignment="1">
      <alignment horizontal="left"/>
    </xf>
    <xf numFmtId="0" fontId="3" fillId="0" borderId="5" xfId="0" applyFont="1" applyBorder="1" applyAlignment="1"/>
    <xf numFmtId="0" fontId="3" fillId="3" borderId="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179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176" fontId="3" fillId="2" borderId="1" xfId="0" applyNumberFormat="1" applyFont="1" applyFill="1" applyBorder="1" applyAlignment="1" applyProtection="1">
      <alignment vertical="center" shrinkToFit="1"/>
      <protection locked="0"/>
    </xf>
    <xf numFmtId="0" fontId="3" fillId="5" borderId="1" xfId="0" applyFont="1" applyFill="1" applyBorder="1" applyAlignment="1" applyProtection="1">
      <alignment vertical="center" shrinkToFit="1"/>
      <protection locked="0"/>
    </xf>
    <xf numFmtId="0" fontId="3" fillId="5" borderId="1" xfId="0" applyFont="1" applyFill="1" applyBorder="1" applyAlignment="1">
      <alignment vertical="center" shrinkToFit="1"/>
    </xf>
    <xf numFmtId="179" fontId="3" fillId="0" borderId="1" xfId="0" applyNumberFormat="1" applyFont="1" applyBorder="1" applyAlignment="1">
      <alignment horizontal="right" vertical="center" shrinkToFit="1"/>
    </xf>
    <xf numFmtId="179" fontId="3" fillId="5" borderId="1" xfId="0" applyNumberFormat="1" applyFont="1" applyFill="1" applyBorder="1" applyAlignment="1">
      <alignment horizontal="right" vertical="center" shrinkToFit="1"/>
    </xf>
    <xf numFmtId="0" fontId="9" fillId="0" borderId="1" xfId="0" applyFont="1" applyBorder="1" applyAlignment="1">
      <alignment vertical="center" shrinkToFit="1"/>
    </xf>
    <xf numFmtId="179" fontId="3" fillId="2" borderId="1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Alignment="1" applyProtection="1">
      <alignment horizontal="right"/>
      <protection locked="0"/>
    </xf>
    <xf numFmtId="177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wrapText="1"/>
      <protection locked="0"/>
    </xf>
    <xf numFmtId="177" fontId="3" fillId="0" borderId="1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9" fontId="3" fillId="0" borderId="1" xfId="0" applyNumberFormat="1" applyFont="1" applyBorder="1" applyAlignment="1" applyProtection="1">
      <alignment horizontal="right" vertical="center" shrinkToFit="1"/>
      <protection locked="0"/>
    </xf>
    <xf numFmtId="176" fontId="8" fillId="0" borderId="0" xfId="0" applyNumberFormat="1" applyFont="1" applyAlignment="1" applyProtection="1">
      <alignment vertical="center" wrapText="1"/>
      <protection locked="0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/>
    </xf>
    <xf numFmtId="176" fontId="3" fillId="0" borderId="1" xfId="0" applyNumberFormat="1" applyFont="1" applyBorder="1" applyAlignment="1">
      <alignment shrinkToFit="1"/>
    </xf>
    <xf numFmtId="0" fontId="3" fillId="0" borderId="3" xfId="0" applyFont="1" applyBorder="1" applyAlignment="1">
      <alignment horizontal="left" shrinkToFit="1"/>
    </xf>
    <xf numFmtId="0" fontId="3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shrinkToFit="1"/>
    </xf>
    <xf numFmtId="0" fontId="3" fillId="0" borderId="1" xfId="0" applyFont="1" applyBorder="1" applyAlignment="1"/>
    <xf numFmtId="0" fontId="2" fillId="0" borderId="5" xfId="0" applyFont="1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shrinkToFit="1"/>
      <protection locked="0"/>
    </xf>
    <xf numFmtId="176" fontId="6" fillId="3" borderId="1" xfId="0" applyNumberFormat="1" applyFont="1" applyFill="1" applyBorder="1" applyAlignment="1" applyProtection="1">
      <alignment horizontal="left" shrinkToFit="1"/>
      <protection locked="0"/>
    </xf>
    <xf numFmtId="0" fontId="3" fillId="2" borderId="1" xfId="0" applyFont="1" applyFill="1" applyBorder="1" applyAlignment="1"/>
    <xf numFmtId="0" fontId="3" fillId="0" borderId="1" xfId="0" applyFont="1" applyBorder="1" applyAlignment="1">
      <alignment vertical="center"/>
    </xf>
    <xf numFmtId="0" fontId="0" fillId="2" borderId="1" xfId="0" applyFill="1" applyBorder="1" applyAlignment="1"/>
    <xf numFmtId="0" fontId="0" fillId="0" borderId="1" xfId="0" applyBorder="1" applyAlignment="1"/>
    <xf numFmtId="179" fontId="3" fillId="5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176" fontId="9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176" fontId="1" fillId="2" borderId="5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3" fillId="0" borderId="3" xfId="0" applyFont="1" applyBorder="1" applyAlignment="1">
      <alignment horizontal="left" vertical="center" shrinkToFit="1"/>
    </xf>
    <xf numFmtId="176" fontId="9" fillId="0" borderId="1" xfId="0" applyNumberFormat="1" applyFont="1" applyBorder="1" applyAlignment="1" applyProtection="1">
      <alignment horizontal="left" shrinkToFit="1"/>
      <protection locked="0"/>
    </xf>
    <xf numFmtId="0" fontId="3" fillId="0" borderId="5" xfId="0" applyFont="1" applyBorder="1" applyAlignment="1" applyProtection="1">
      <alignment shrinkToFit="1"/>
      <protection locked="0"/>
    </xf>
    <xf numFmtId="0" fontId="3" fillId="0" borderId="1" xfId="0" applyFont="1" applyBorder="1" applyAlignment="1" applyProtection="1">
      <alignment shrinkToFit="1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0" fontId="0" fillId="0" borderId="8" xfId="0" applyBorder="1" applyAlignment="1">
      <alignment horizontal="left"/>
    </xf>
    <xf numFmtId="0" fontId="3" fillId="0" borderId="1" xfId="0" applyFont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177" fontId="3" fillId="0" borderId="1" xfId="0" applyNumberFormat="1" applyFont="1" applyBorder="1" applyAlignment="1" applyProtection="1">
      <protection locked="0"/>
    </xf>
    <xf numFmtId="176" fontId="1" fillId="0" borderId="5" xfId="0" applyNumberFormat="1" applyFont="1" applyBorder="1" applyAlignment="1" applyProtection="1">
      <alignment horizontal="center" wrapText="1"/>
      <protection locked="0"/>
    </xf>
    <xf numFmtId="0" fontId="3" fillId="6" borderId="1" xfId="0" applyFont="1" applyFill="1" applyBorder="1" applyAlignment="1" applyProtection="1">
      <alignment vertical="center" shrinkToFit="1"/>
      <protection locked="0"/>
    </xf>
    <xf numFmtId="0" fontId="0" fillId="6" borderId="0" xfId="0" applyFill="1" applyAlignment="1" applyProtection="1">
      <protection locked="0"/>
    </xf>
    <xf numFmtId="176" fontId="3" fillId="6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6" borderId="5" xfId="0" applyNumberFormat="1" applyFont="1" applyFill="1" applyBorder="1" applyAlignment="1" applyProtection="1">
      <alignment horizontal="left" vertical="center" wrapText="1"/>
      <protection locked="0"/>
    </xf>
    <xf numFmtId="0" fontId="0" fillId="6" borderId="5" xfId="0" applyFill="1" applyBorder="1" applyAlignment="1" applyProtection="1">
      <alignment shrinkToFit="1"/>
      <protection locked="0"/>
    </xf>
    <xf numFmtId="0" fontId="0" fillId="6" borderId="1" xfId="0" applyFill="1" applyBorder="1" applyAlignment="1" applyProtection="1">
      <alignment shrinkToFit="1"/>
      <protection locked="0"/>
    </xf>
    <xf numFmtId="0" fontId="6" fillId="6" borderId="1" xfId="0" applyFont="1" applyFill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5" xfId="0" applyFont="1" applyBorder="1" applyAlignment="1" applyProtection="1">
      <alignment shrinkToFit="1"/>
      <protection locked="0"/>
    </xf>
    <xf numFmtId="176" fontId="18" fillId="0" borderId="1" xfId="0" applyNumberFormat="1" applyFont="1" applyBorder="1" applyAlignment="1" applyProtection="1">
      <alignment horizontal="left" vertical="center" wrapText="1"/>
      <protection locked="0"/>
    </xf>
    <xf numFmtId="176" fontId="18" fillId="0" borderId="5" xfId="0" applyNumberFormat="1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 applyProtection="1">
      <protection locked="0"/>
    </xf>
    <xf numFmtId="0" fontId="19" fillId="0" borderId="0" xfId="0" applyFont="1" applyAlignment="1" applyProtection="1">
      <protection locked="0"/>
    </xf>
    <xf numFmtId="0" fontId="16" fillId="0" borderId="5" xfId="0" applyFont="1" applyBorder="1" applyAlignment="1"/>
    <xf numFmtId="0" fontId="2" fillId="0" borderId="5" xfId="0" applyFont="1" applyBorder="1" applyAlignment="1">
      <alignment horizontal="left" vertical="center" shrinkToFit="1"/>
    </xf>
    <xf numFmtId="0" fontId="18" fillId="6" borderId="1" xfId="0" applyFont="1" applyFill="1" applyBorder="1" applyAlignment="1">
      <alignment vertical="center" shrinkToFit="1"/>
    </xf>
    <xf numFmtId="176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18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>
      <alignment horizontal="left" vertical="center" shrinkToFit="1"/>
    </xf>
    <xf numFmtId="0" fontId="18" fillId="2" borderId="1" xfId="0" applyFont="1" applyFill="1" applyBorder="1" applyAlignment="1">
      <alignment horizontal="left" vertical="center" shrinkToFit="1"/>
    </xf>
    <xf numFmtId="0" fontId="18" fillId="2" borderId="1" xfId="0" applyFont="1" applyFill="1" applyBorder="1" applyAlignment="1">
      <alignment vertical="center" shrinkToFit="1"/>
    </xf>
    <xf numFmtId="0" fontId="19" fillId="2" borderId="0" xfId="0" applyFont="1" applyFill="1" applyAlignment="1" applyProtection="1">
      <protection locked="0"/>
    </xf>
    <xf numFmtId="176" fontId="18" fillId="6" borderId="1" xfId="0" applyNumberFormat="1" applyFont="1" applyFill="1" applyBorder="1" applyAlignment="1" applyProtection="1">
      <alignment horizontal="left" vertical="center" wrapText="1"/>
      <protection locked="0"/>
    </xf>
    <xf numFmtId="176" fontId="18" fillId="6" borderId="5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5" xfId="0" applyFont="1" applyFill="1" applyBorder="1" applyAlignment="1">
      <alignment horizontal="left" vertical="center" shrinkToFit="1"/>
    </xf>
    <xf numFmtId="0" fontId="18" fillId="6" borderId="1" xfId="0" applyFont="1" applyFill="1" applyBorder="1" applyAlignment="1">
      <alignment horizontal="left" vertical="center" shrinkToFit="1"/>
    </xf>
    <xf numFmtId="0" fontId="18" fillId="6" borderId="1" xfId="0" applyFont="1" applyFill="1" applyBorder="1" applyAlignment="1">
      <alignment horizontal="left"/>
    </xf>
    <xf numFmtId="0" fontId="19" fillId="6" borderId="0" xfId="0" applyFont="1" applyFill="1" applyAlignment="1" applyProtection="1">
      <protection locked="0"/>
    </xf>
    <xf numFmtId="176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21" fillId="6" borderId="1" xfId="0" applyFont="1" applyFill="1" applyBorder="1" applyAlignment="1">
      <alignment horizontal="center" wrapText="1"/>
    </xf>
    <xf numFmtId="176" fontId="2" fillId="6" borderId="0" xfId="0" applyNumberFormat="1" applyFont="1" applyFill="1" applyAlignment="1" applyProtection="1">
      <alignment horizontal="left"/>
      <protection locked="0"/>
    </xf>
    <xf numFmtId="176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6" borderId="5" xfId="0" applyNumberFormat="1" applyFont="1" applyFill="1" applyBorder="1" applyAlignment="1" applyProtection="1">
      <alignment wrapText="1"/>
      <protection locked="0"/>
    </xf>
    <xf numFmtId="176" fontId="3" fillId="6" borderId="1" xfId="0" applyNumberFormat="1" applyFont="1" applyFill="1" applyBorder="1" applyAlignment="1" applyProtection="1">
      <alignment horizontal="left" shrinkToFit="1"/>
      <protection locked="0"/>
    </xf>
    <xf numFmtId="176" fontId="6" fillId="6" borderId="1" xfId="0" applyNumberFormat="1" applyFont="1" applyFill="1" applyBorder="1" applyAlignment="1" applyProtection="1">
      <alignment horizontal="left" shrinkToFit="1"/>
      <protection locked="0"/>
    </xf>
    <xf numFmtId="176" fontId="3" fillId="6" borderId="1" xfId="0" applyNumberFormat="1" applyFont="1" applyFill="1" applyBorder="1" applyAlignment="1">
      <alignment wrapText="1"/>
    </xf>
    <xf numFmtId="0" fontId="3" fillId="6" borderId="1" xfId="0" applyFont="1" applyFill="1" applyBorder="1" applyAlignment="1" applyProtection="1">
      <alignment horizontal="left" vertical="center" shrinkToFit="1"/>
      <protection locked="0"/>
    </xf>
    <xf numFmtId="0" fontId="3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178" fontId="3" fillId="6" borderId="1" xfId="0" applyNumberFormat="1" applyFont="1" applyFill="1" applyBorder="1" applyAlignment="1">
      <alignment horizontal="left" shrinkToFit="1"/>
    </xf>
    <xf numFmtId="0" fontId="9" fillId="6" borderId="1" xfId="0" applyFont="1" applyFill="1" applyBorder="1" applyAlignment="1" applyProtection="1">
      <alignment horizontal="left" vertical="center" shrinkToFit="1"/>
      <protection locked="0"/>
    </xf>
    <xf numFmtId="0" fontId="3" fillId="6" borderId="1" xfId="0" applyFont="1" applyFill="1" applyBorder="1" applyAlignment="1" applyProtection="1">
      <alignment horizontal="left" shrinkToFit="1"/>
      <protection locked="0"/>
    </xf>
    <xf numFmtId="49" fontId="3" fillId="6" borderId="1" xfId="0" applyNumberFormat="1" applyFont="1" applyFill="1" applyBorder="1" applyAlignment="1" applyProtection="1">
      <alignment horizontal="left" shrinkToFit="1"/>
      <protection locked="0"/>
    </xf>
    <xf numFmtId="176" fontId="3" fillId="6" borderId="1" xfId="0" applyNumberFormat="1" applyFont="1" applyFill="1" applyBorder="1" applyAlignment="1">
      <alignment shrinkToFit="1"/>
    </xf>
    <xf numFmtId="0" fontId="3" fillId="6" borderId="3" xfId="0" applyFont="1" applyFill="1" applyBorder="1" applyAlignment="1">
      <alignment horizontal="left" shrinkToFit="1"/>
    </xf>
    <xf numFmtId="0" fontId="3" fillId="6" borderId="1" xfId="0" applyFont="1" applyFill="1" applyBorder="1" applyAlignment="1">
      <alignment horizontal="left" shrinkToFi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shrinkToFit="1"/>
    </xf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18" fillId="6" borderId="1" xfId="0" applyFont="1" applyFill="1" applyBorder="1" applyAlignment="1" applyProtection="1">
      <alignment horizontal="left" vertical="center" shrinkToFit="1"/>
      <protection locked="0"/>
    </xf>
    <xf numFmtId="0" fontId="20" fillId="6" borderId="1" xfId="0" applyFont="1" applyFill="1" applyBorder="1" applyAlignment="1">
      <alignment horizontal="left"/>
    </xf>
    <xf numFmtId="176" fontId="9" fillId="6" borderId="1" xfId="0" applyNumberFormat="1" applyFont="1" applyFill="1" applyBorder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176" fontId="1" fillId="0" borderId="3" xfId="0" applyNumberFormat="1" applyFont="1" applyBorder="1" applyAlignment="1" applyProtection="1">
      <alignment horizontal="center" wrapText="1"/>
      <protection locked="0"/>
    </xf>
    <xf numFmtId="176" fontId="1" fillId="0" borderId="4" xfId="0" applyNumberFormat="1" applyFont="1" applyBorder="1" applyAlignment="1" applyProtection="1">
      <alignment horizontal="center" wrapText="1"/>
      <protection locked="0"/>
    </xf>
    <xf numFmtId="176" fontId="1" fillId="0" borderId="5" xfId="0" applyNumberFormat="1" applyFont="1" applyBorder="1" applyAlignment="1" applyProtection="1">
      <alignment horizontal="center" wrapText="1"/>
      <protection locked="0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0"/>
  <sheetViews>
    <sheetView showZeros="0" tabSelected="1" zoomScaleNormal="100" workbookViewId="0">
      <pane xSplit="7" ySplit="3" topLeftCell="H49" activePane="bottomRight" state="frozen"/>
      <selection pane="topRight"/>
      <selection pane="bottomLeft"/>
      <selection pane="bottomRight" activeCell="G2" sqref="G1:G65536"/>
    </sheetView>
  </sheetViews>
  <sheetFormatPr defaultRowHeight="14.25"/>
  <cols>
    <col min="1" max="1" width="16" style="5" customWidth="1"/>
    <col min="2" max="2" width="6.625" style="5" customWidth="1"/>
    <col min="3" max="3" width="10.625" style="5" customWidth="1"/>
    <col min="4" max="4" width="30.5" style="5" customWidth="1"/>
    <col min="5" max="5" width="14" style="6" customWidth="1"/>
    <col min="6" max="6" width="13.5" style="6" customWidth="1"/>
    <col min="7" max="7" width="31" style="115" customWidth="1"/>
    <col min="8" max="8" width="12.25" style="2" customWidth="1"/>
    <col min="9" max="16384" width="9" style="2"/>
  </cols>
  <sheetData>
    <row r="1" spans="1:8" ht="18.75" customHeight="1">
      <c r="A1" s="175" t="s">
        <v>913</v>
      </c>
      <c r="B1" s="175"/>
      <c r="C1" s="175"/>
      <c r="D1" s="175"/>
      <c r="E1" s="175"/>
      <c r="F1" s="175"/>
      <c r="G1" s="175"/>
      <c r="H1" s="175"/>
    </row>
    <row r="2" spans="1:8" ht="15" customHeight="1">
      <c r="G2" s="150"/>
      <c r="H2" s="3"/>
    </row>
    <row r="3" spans="1:8" s="1" customFormat="1" ht="29.25" customHeight="1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51" t="s">
        <v>8</v>
      </c>
      <c r="H3" s="52" t="s">
        <v>26</v>
      </c>
    </row>
    <row r="4" spans="1:8" ht="19.5" customHeight="1">
      <c r="A4" s="12" t="s">
        <v>32</v>
      </c>
      <c r="B4" s="13"/>
      <c r="C4" s="14"/>
      <c r="D4" s="14"/>
      <c r="E4" s="15"/>
      <c r="F4" s="15"/>
      <c r="G4" s="152"/>
      <c r="H4" s="55">
        <f>SUM(H5:H12)</f>
        <v>11719</v>
      </c>
    </row>
    <row r="5" spans="1:8" ht="15.75" customHeight="1">
      <c r="A5" s="17" t="s">
        <v>33</v>
      </c>
      <c r="B5" s="17"/>
      <c r="C5" s="17"/>
      <c r="D5" s="18"/>
      <c r="E5" s="19"/>
      <c r="F5" s="20"/>
      <c r="G5" s="153" t="s">
        <v>34</v>
      </c>
      <c r="H5" s="57">
        <v>3803</v>
      </c>
    </row>
    <row r="6" spans="1:8" ht="15.75" customHeight="1">
      <c r="A6" s="17"/>
      <c r="B6" s="17"/>
      <c r="C6" s="17"/>
      <c r="D6" s="18"/>
      <c r="E6" s="22" t="s">
        <v>35</v>
      </c>
      <c r="F6" s="23" t="s">
        <v>36</v>
      </c>
      <c r="G6" s="153" t="s">
        <v>37</v>
      </c>
      <c r="H6" s="57">
        <v>4655</v>
      </c>
    </row>
    <row r="7" spans="1:8" ht="15.75" customHeight="1">
      <c r="A7" s="17" t="s">
        <v>38</v>
      </c>
      <c r="B7" s="17"/>
      <c r="C7" s="17"/>
      <c r="D7" s="18"/>
      <c r="E7" s="19"/>
      <c r="F7" s="20"/>
      <c r="G7" s="153" t="s">
        <v>39</v>
      </c>
      <c r="H7" s="57">
        <v>1557</v>
      </c>
    </row>
    <row r="8" spans="1:8" ht="15.75" customHeight="1">
      <c r="A8" s="17" t="s">
        <v>40</v>
      </c>
      <c r="B8" s="17"/>
      <c r="C8" s="17"/>
      <c r="D8" s="18"/>
      <c r="E8" s="19"/>
      <c r="F8" s="20"/>
      <c r="G8" s="153" t="s">
        <v>41</v>
      </c>
      <c r="H8" s="55">
        <v>378</v>
      </c>
    </row>
    <row r="9" spans="1:8" ht="15.75" customHeight="1">
      <c r="A9" s="24" t="s">
        <v>42</v>
      </c>
      <c r="B9" s="24"/>
      <c r="C9" s="17"/>
      <c r="D9" s="18"/>
      <c r="E9" s="19"/>
      <c r="F9" s="20"/>
      <c r="G9" s="153" t="s">
        <v>43</v>
      </c>
      <c r="H9" s="55">
        <v>1012</v>
      </c>
    </row>
    <row r="10" spans="1:8" ht="15.75" customHeight="1">
      <c r="A10" s="17"/>
      <c r="B10" s="17"/>
      <c r="C10" s="17">
        <v>2140199</v>
      </c>
      <c r="D10" s="18" t="s">
        <v>521</v>
      </c>
      <c r="E10" s="32" t="s">
        <v>522</v>
      </c>
      <c r="F10" s="23" t="s">
        <v>523</v>
      </c>
      <c r="G10" s="153" t="s">
        <v>524</v>
      </c>
      <c r="H10" s="57">
        <v>259</v>
      </c>
    </row>
    <row r="11" spans="1:8" ht="15.75" customHeight="1">
      <c r="A11" s="25"/>
      <c r="B11" s="25"/>
      <c r="C11" s="17"/>
      <c r="D11" s="18"/>
      <c r="E11" s="19"/>
      <c r="F11" s="20"/>
      <c r="G11" s="153" t="s">
        <v>44</v>
      </c>
      <c r="H11" s="55">
        <v>39</v>
      </c>
    </row>
    <row r="12" spans="1:8" ht="15.75" customHeight="1">
      <c r="A12" s="26"/>
      <c r="B12" s="26"/>
      <c r="C12" s="17"/>
      <c r="D12" s="18"/>
      <c r="E12" s="19"/>
      <c r="F12" s="20"/>
      <c r="G12" s="153" t="s">
        <v>45</v>
      </c>
      <c r="H12" s="55">
        <v>16</v>
      </c>
    </row>
    <row r="13" spans="1:8" ht="18.75" customHeight="1">
      <c r="A13" s="12" t="s">
        <v>46</v>
      </c>
      <c r="B13" s="13"/>
      <c r="C13" s="27"/>
      <c r="D13" s="27"/>
      <c r="E13" s="15"/>
      <c r="F13" s="15"/>
      <c r="G13" s="152"/>
      <c r="H13" s="60">
        <f>SUM(H14,H17,H50,H72,H77,H83,H91,H97,H105,H112,H123,H127,H138,H142,H151,H158,H181,H199,H195,H172)</f>
        <v>167550.00000000003</v>
      </c>
    </row>
    <row r="14" spans="1:8" ht="15.75" customHeight="1">
      <c r="A14" s="17" t="s">
        <v>47</v>
      </c>
      <c r="B14" s="17"/>
      <c r="C14" s="17"/>
      <c r="D14" s="18"/>
      <c r="E14" s="19"/>
      <c r="F14" s="20"/>
      <c r="G14" s="120" t="s">
        <v>48</v>
      </c>
      <c r="H14" s="57">
        <f>SUM(H15:H16)</f>
        <v>0</v>
      </c>
    </row>
    <row r="15" spans="1:8" ht="15.75" customHeight="1">
      <c r="A15" s="17"/>
      <c r="B15" s="17"/>
      <c r="C15" s="17"/>
      <c r="D15" s="18"/>
      <c r="E15" s="19"/>
      <c r="F15" s="20"/>
      <c r="G15" s="154"/>
      <c r="H15" s="57"/>
    </row>
    <row r="16" spans="1:8" ht="15.75" customHeight="1">
      <c r="A16" s="17"/>
      <c r="B16" s="17"/>
      <c r="C16" s="17"/>
      <c r="D16" s="18"/>
      <c r="E16" s="19"/>
      <c r="F16" s="20"/>
      <c r="G16" s="155"/>
      <c r="H16" s="57"/>
    </row>
    <row r="17" spans="1:8" ht="15.75" customHeight="1">
      <c r="A17" s="17" t="s">
        <v>49</v>
      </c>
      <c r="B17" s="17"/>
      <c r="C17" s="17"/>
      <c r="D17" s="18"/>
      <c r="E17" s="19"/>
      <c r="F17" s="20"/>
      <c r="G17" s="120" t="s">
        <v>50</v>
      </c>
      <c r="H17" s="55">
        <f>SUM(H18:H49)</f>
        <v>103571.4</v>
      </c>
    </row>
    <row r="18" spans="1:8" ht="15.75" customHeight="1">
      <c r="A18" s="17"/>
      <c r="B18" s="17"/>
      <c r="C18" s="17"/>
      <c r="D18" s="18"/>
      <c r="E18" s="32" t="s">
        <v>821</v>
      </c>
      <c r="F18" s="23" t="s">
        <v>829</v>
      </c>
      <c r="G18" s="156" t="s">
        <v>53</v>
      </c>
      <c r="H18" s="57">
        <v>24246</v>
      </c>
    </row>
    <row r="19" spans="1:8" ht="15.75" customHeight="1">
      <c r="A19" s="17"/>
      <c r="B19" s="17"/>
      <c r="C19" s="17"/>
      <c r="D19" s="18"/>
      <c r="E19" s="32" t="s">
        <v>822</v>
      </c>
      <c r="F19" s="23" t="s">
        <v>830</v>
      </c>
      <c r="G19" s="156" t="s">
        <v>56</v>
      </c>
      <c r="H19" s="57">
        <v>8665</v>
      </c>
    </row>
    <row r="20" spans="1:8" ht="15.75" customHeight="1">
      <c r="A20" s="17"/>
      <c r="B20" s="17"/>
      <c r="C20" s="17"/>
      <c r="D20" s="18"/>
      <c r="E20" s="32" t="s">
        <v>823</v>
      </c>
      <c r="F20" s="23" t="s">
        <v>831</v>
      </c>
      <c r="G20" s="156" t="s">
        <v>59</v>
      </c>
      <c r="H20" s="57">
        <v>2192</v>
      </c>
    </row>
    <row r="21" spans="1:8" ht="15.75" customHeight="1">
      <c r="A21" s="17"/>
      <c r="B21" s="17"/>
      <c r="C21" s="17"/>
      <c r="D21" s="18"/>
      <c r="E21" s="32" t="s">
        <v>824</v>
      </c>
      <c r="F21" s="23" t="s">
        <v>832</v>
      </c>
      <c r="G21" s="156" t="s">
        <v>62</v>
      </c>
      <c r="H21" s="57">
        <v>49</v>
      </c>
    </row>
    <row r="22" spans="1:8" ht="15.75" customHeight="1">
      <c r="A22" s="17"/>
      <c r="B22" s="17"/>
      <c r="C22" s="17"/>
      <c r="D22" s="18"/>
      <c r="E22" s="32" t="s">
        <v>825</v>
      </c>
      <c r="F22" s="23" t="s">
        <v>833</v>
      </c>
      <c r="G22" s="156" t="s">
        <v>65</v>
      </c>
      <c r="H22" s="57"/>
    </row>
    <row r="23" spans="1:8" ht="15.75" customHeight="1">
      <c r="A23" s="17"/>
      <c r="B23" s="17"/>
      <c r="C23" s="17"/>
      <c r="D23" s="18"/>
      <c r="E23" s="32" t="s">
        <v>826</v>
      </c>
      <c r="F23" s="23" t="s">
        <v>834</v>
      </c>
      <c r="G23" s="156" t="s">
        <v>68</v>
      </c>
      <c r="H23" s="57">
        <v>72</v>
      </c>
    </row>
    <row r="24" spans="1:8" ht="15.75" customHeight="1">
      <c r="A24" s="17"/>
      <c r="B24" s="17"/>
      <c r="C24" s="116"/>
      <c r="D24" s="117"/>
      <c r="E24" s="32" t="s">
        <v>827</v>
      </c>
      <c r="F24" s="23"/>
      <c r="G24" s="156" t="s">
        <v>70</v>
      </c>
      <c r="H24" s="55">
        <v>88</v>
      </c>
    </row>
    <row r="25" spans="1:8" ht="15.75" customHeight="1">
      <c r="A25" s="17"/>
      <c r="B25" s="17"/>
      <c r="C25" s="17"/>
      <c r="D25" s="18"/>
      <c r="E25" s="32" t="s">
        <v>828</v>
      </c>
      <c r="F25" s="23" t="s">
        <v>835</v>
      </c>
      <c r="G25" s="153" t="s">
        <v>73</v>
      </c>
      <c r="H25" s="55">
        <v>920</v>
      </c>
    </row>
    <row r="26" spans="1:8" ht="15.75" customHeight="1">
      <c r="A26" s="17"/>
      <c r="B26" s="17"/>
      <c r="C26" s="17"/>
      <c r="D26" s="18"/>
      <c r="E26" s="20"/>
      <c r="F26" s="20"/>
      <c r="G26" s="120" t="s">
        <v>74</v>
      </c>
      <c r="H26" s="64">
        <v>4947</v>
      </c>
    </row>
    <row r="27" spans="1:8" ht="15.75" customHeight="1">
      <c r="A27" s="17"/>
      <c r="B27" s="17"/>
      <c r="C27" s="17"/>
      <c r="D27" s="18"/>
      <c r="E27" s="32" t="s">
        <v>602</v>
      </c>
      <c r="F27" s="23" t="s">
        <v>603</v>
      </c>
      <c r="G27" s="156" t="s">
        <v>604</v>
      </c>
      <c r="H27" s="57">
        <v>54514</v>
      </c>
    </row>
    <row r="28" spans="1:8" ht="15.75" customHeight="1">
      <c r="A28" s="17"/>
      <c r="B28" s="17">
        <v>51301</v>
      </c>
      <c r="C28" s="17">
        <v>2130705</v>
      </c>
      <c r="D28" s="18" t="s">
        <v>611</v>
      </c>
      <c r="E28" s="32" t="s">
        <v>609</v>
      </c>
      <c r="F28" s="23" t="s">
        <v>608</v>
      </c>
      <c r="G28" s="156" t="s">
        <v>610</v>
      </c>
      <c r="H28" s="57">
        <v>736</v>
      </c>
    </row>
    <row r="29" spans="1:8" ht="15.75" customHeight="1">
      <c r="A29" s="17"/>
      <c r="B29" s="17"/>
      <c r="C29" s="17"/>
      <c r="D29" s="18"/>
      <c r="E29" s="32" t="s">
        <v>649</v>
      </c>
      <c r="F29" s="23" t="s">
        <v>648</v>
      </c>
      <c r="G29" s="156" t="s">
        <v>650</v>
      </c>
      <c r="H29" s="57">
        <v>6424</v>
      </c>
    </row>
    <row r="30" spans="1:8" ht="15.75" customHeight="1">
      <c r="A30" s="17"/>
      <c r="B30" s="17"/>
      <c r="C30" s="17">
        <v>20502</v>
      </c>
      <c r="D30" s="18" t="s">
        <v>734</v>
      </c>
      <c r="E30" s="32" t="s">
        <v>735</v>
      </c>
      <c r="F30" s="23" t="s">
        <v>736</v>
      </c>
      <c r="G30" s="157" t="s">
        <v>737</v>
      </c>
      <c r="H30" s="55">
        <v>150.4</v>
      </c>
    </row>
    <row r="31" spans="1:8" ht="15.75" customHeight="1">
      <c r="A31" s="17"/>
      <c r="B31" s="17"/>
      <c r="C31" s="17">
        <v>20502</v>
      </c>
      <c r="D31" s="18" t="s">
        <v>734</v>
      </c>
      <c r="E31" s="32" t="s">
        <v>750</v>
      </c>
      <c r="F31" s="23" t="s">
        <v>751</v>
      </c>
      <c r="G31" s="157" t="s">
        <v>752</v>
      </c>
      <c r="H31" s="55">
        <v>530.5</v>
      </c>
    </row>
    <row r="32" spans="1:8" ht="15.75" customHeight="1">
      <c r="A32" s="17"/>
      <c r="B32" s="17">
        <v>50901</v>
      </c>
      <c r="C32" s="17">
        <v>20502</v>
      </c>
      <c r="D32" s="18" t="s">
        <v>734</v>
      </c>
      <c r="E32" s="32" t="s">
        <v>760</v>
      </c>
      <c r="F32" s="23" t="s">
        <v>761</v>
      </c>
      <c r="G32" s="157" t="s">
        <v>763</v>
      </c>
      <c r="H32" s="55">
        <v>28</v>
      </c>
    </row>
    <row r="33" spans="1:8" ht="15.75" customHeight="1">
      <c r="A33" s="17"/>
      <c r="B33" s="17"/>
      <c r="C33" s="17">
        <v>2070199</v>
      </c>
      <c r="D33" s="18" t="s">
        <v>779</v>
      </c>
      <c r="E33" s="32" t="s">
        <v>807</v>
      </c>
      <c r="F33" s="23" t="s">
        <v>808</v>
      </c>
      <c r="G33" s="158" t="s">
        <v>809</v>
      </c>
      <c r="H33" s="57">
        <v>9.5</v>
      </c>
    </row>
    <row r="34" spans="1:8" ht="15.75" customHeight="1">
      <c r="A34" s="17"/>
      <c r="B34" s="17"/>
      <c r="C34" s="17"/>
      <c r="D34" s="18"/>
      <c r="E34" s="39"/>
      <c r="F34" s="23"/>
      <c r="G34" s="157"/>
      <c r="H34" s="55"/>
    </row>
    <row r="35" spans="1:8" ht="15.75" customHeight="1">
      <c r="A35" s="17"/>
      <c r="B35" s="17"/>
      <c r="C35" s="17"/>
      <c r="D35" s="18"/>
      <c r="E35" s="19"/>
      <c r="F35" s="20"/>
      <c r="G35" s="153"/>
      <c r="H35" s="57"/>
    </row>
    <row r="36" spans="1:8" ht="15.75" customHeight="1">
      <c r="A36" s="17"/>
      <c r="B36" s="17"/>
      <c r="C36" s="17"/>
      <c r="D36" s="18"/>
      <c r="E36" s="19"/>
      <c r="F36" s="20"/>
      <c r="G36" s="153"/>
      <c r="H36" s="57"/>
    </row>
    <row r="37" spans="1:8" ht="15.75" customHeight="1">
      <c r="A37" s="17"/>
      <c r="B37" s="17"/>
      <c r="C37" s="17"/>
      <c r="D37" s="18"/>
      <c r="E37" s="19"/>
      <c r="F37" s="20"/>
      <c r="G37" s="153"/>
      <c r="H37" s="57"/>
    </row>
    <row r="38" spans="1:8" ht="15.75" customHeight="1">
      <c r="A38" s="17"/>
      <c r="B38" s="17"/>
      <c r="C38" s="17"/>
      <c r="D38" s="18"/>
      <c r="E38" s="19"/>
      <c r="F38" s="20"/>
      <c r="G38" s="153"/>
      <c r="H38" s="57"/>
    </row>
    <row r="39" spans="1:8" ht="15.75" customHeight="1">
      <c r="A39" s="17"/>
      <c r="B39" s="17"/>
      <c r="C39" s="17"/>
      <c r="D39" s="18"/>
      <c r="E39" s="19"/>
      <c r="F39" s="20"/>
      <c r="G39" s="153"/>
      <c r="H39" s="57"/>
    </row>
    <row r="40" spans="1:8" ht="15.75" customHeight="1">
      <c r="A40" s="17"/>
      <c r="B40" s="17"/>
      <c r="C40" s="17"/>
      <c r="D40" s="18"/>
      <c r="E40" s="32"/>
      <c r="F40" s="23"/>
      <c r="G40" s="159"/>
      <c r="H40" s="57"/>
    </row>
    <row r="41" spans="1:8" ht="15.75" customHeight="1">
      <c r="A41" s="17"/>
      <c r="B41" s="17"/>
      <c r="C41" s="17"/>
      <c r="D41" s="18"/>
      <c r="E41" s="19"/>
      <c r="F41" s="20"/>
      <c r="G41" s="153"/>
      <c r="H41" s="57"/>
    </row>
    <row r="42" spans="1:8" ht="15.75" customHeight="1">
      <c r="A42" s="17"/>
      <c r="B42" s="17"/>
      <c r="C42" s="17"/>
      <c r="D42" s="18"/>
      <c r="E42" s="19"/>
      <c r="F42" s="20"/>
      <c r="G42" s="153"/>
      <c r="H42" s="57"/>
    </row>
    <row r="43" spans="1:8" ht="15.75" customHeight="1">
      <c r="A43" s="17"/>
      <c r="B43" s="17"/>
      <c r="C43" s="17"/>
      <c r="D43" s="18"/>
      <c r="E43" s="39"/>
      <c r="F43" s="23"/>
      <c r="G43" s="153"/>
      <c r="H43" s="57"/>
    </row>
    <row r="44" spans="1:8" ht="15.75" customHeight="1">
      <c r="A44" s="17"/>
      <c r="B44" s="17"/>
      <c r="C44" s="17"/>
      <c r="D44" s="18"/>
      <c r="E44" s="19"/>
      <c r="F44" s="20"/>
      <c r="G44" s="160"/>
      <c r="H44" s="57"/>
    </row>
    <row r="45" spans="1:8" ht="15.75" customHeight="1">
      <c r="A45" s="17"/>
      <c r="B45" s="17"/>
      <c r="C45" s="17"/>
      <c r="D45" s="18"/>
      <c r="E45" s="19"/>
      <c r="F45" s="20"/>
      <c r="G45" s="153"/>
      <c r="H45" s="57"/>
    </row>
    <row r="46" spans="1:8" ht="15.75" customHeight="1">
      <c r="A46" s="17"/>
      <c r="B46" s="17"/>
      <c r="C46" s="17"/>
      <c r="D46" s="18"/>
      <c r="E46" s="19"/>
      <c r="F46" s="20"/>
      <c r="H46" s="57"/>
    </row>
    <row r="47" spans="1:8" ht="15.75" customHeight="1">
      <c r="A47" s="17"/>
      <c r="B47" s="17"/>
      <c r="C47" s="42"/>
      <c r="D47" s="42"/>
      <c r="E47" s="19"/>
      <c r="F47" s="20"/>
      <c r="G47" s="153"/>
      <c r="H47" s="57"/>
    </row>
    <row r="48" spans="1:8" ht="15.75" customHeight="1">
      <c r="A48" s="17"/>
      <c r="B48" s="17"/>
      <c r="C48" s="17"/>
      <c r="D48" s="18"/>
      <c r="E48" s="19"/>
      <c r="F48" s="20"/>
      <c r="G48" s="156"/>
      <c r="H48" s="57"/>
    </row>
    <row r="49" spans="1:8" ht="17.25" customHeight="1">
      <c r="A49" s="17"/>
      <c r="B49" s="17"/>
      <c r="C49" s="17"/>
      <c r="D49" s="18"/>
      <c r="E49" s="43"/>
      <c r="F49" s="44"/>
      <c r="G49" s="161"/>
      <c r="H49" s="57"/>
    </row>
    <row r="50" spans="1:8" ht="15.75" customHeight="1">
      <c r="A50" s="17" t="s">
        <v>151</v>
      </c>
      <c r="B50" s="17"/>
      <c r="C50" s="17"/>
      <c r="D50" s="18"/>
      <c r="E50" s="19"/>
      <c r="F50" s="20"/>
      <c r="G50" s="120" t="s">
        <v>152</v>
      </c>
      <c r="H50" s="55">
        <f>SUM(H51:H71)</f>
        <v>2270.1999999999998</v>
      </c>
    </row>
    <row r="51" spans="1:8" ht="15.75" customHeight="1">
      <c r="A51" s="17"/>
      <c r="B51" s="17"/>
      <c r="C51" s="17"/>
      <c r="D51" s="18"/>
      <c r="E51" s="19"/>
      <c r="F51" s="20"/>
      <c r="G51" s="162" t="s">
        <v>153</v>
      </c>
      <c r="H51" s="57"/>
    </row>
    <row r="52" spans="1:8" ht="15.75" customHeight="1">
      <c r="A52" s="17"/>
      <c r="B52" s="17"/>
      <c r="C52" s="17"/>
      <c r="D52" s="18"/>
      <c r="E52" s="19"/>
      <c r="F52" s="20"/>
      <c r="G52" s="163" t="s">
        <v>154</v>
      </c>
      <c r="H52" s="57"/>
    </row>
    <row r="53" spans="1:8" ht="15.75" customHeight="1">
      <c r="A53" s="17"/>
      <c r="B53" s="17"/>
      <c r="C53" s="17"/>
      <c r="D53" s="18"/>
      <c r="E53" s="19"/>
      <c r="F53" s="20"/>
      <c r="G53" s="153" t="s">
        <v>155</v>
      </c>
      <c r="H53" s="57"/>
    </row>
    <row r="54" spans="1:8" ht="15.75" customHeight="1">
      <c r="A54" s="17"/>
      <c r="B54" s="17"/>
      <c r="C54" s="17"/>
      <c r="D54" s="18"/>
      <c r="E54" s="19"/>
      <c r="F54" s="20"/>
      <c r="G54" s="162" t="s">
        <v>156</v>
      </c>
      <c r="H54" s="57"/>
    </row>
    <row r="55" spans="1:8" ht="15.75" customHeight="1">
      <c r="A55" s="17"/>
      <c r="B55" s="17"/>
      <c r="C55" s="17"/>
      <c r="D55" s="18"/>
      <c r="E55" s="131" t="s">
        <v>157</v>
      </c>
      <c r="F55" s="121" t="s">
        <v>158</v>
      </c>
      <c r="G55" s="162" t="s">
        <v>159</v>
      </c>
      <c r="H55" s="57"/>
    </row>
    <row r="56" spans="1:8" ht="15.75" customHeight="1">
      <c r="A56" s="17"/>
      <c r="B56" s="17"/>
      <c r="C56" s="17"/>
      <c r="D56" s="18"/>
      <c r="E56" s="39" t="s">
        <v>852</v>
      </c>
      <c r="F56" s="121" t="s">
        <v>853</v>
      </c>
      <c r="G56" s="157" t="s">
        <v>162</v>
      </c>
      <c r="H56" s="55"/>
    </row>
    <row r="57" spans="1:8" ht="15.75" customHeight="1">
      <c r="A57" s="17"/>
      <c r="B57" s="17"/>
      <c r="C57" s="17"/>
      <c r="D57" s="18"/>
      <c r="E57" s="130" t="s">
        <v>851</v>
      </c>
      <c r="F57" s="20"/>
      <c r="G57" s="159" t="s">
        <v>164</v>
      </c>
      <c r="H57" s="55">
        <v>2057</v>
      </c>
    </row>
    <row r="58" spans="1:8" ht="15.75" customHeight="1">
      <c r="A58" s="17"/>
      <c r="B58" s="17"/>
      <c r="C58" s="116"/>
      <c r="D58" s="117"/>
      <c r="E58" s="32" t="s">
        <v>165</v>
      </c>
      <c r="F58" s="23" t="s">
        <v>166</v>
      </c>
      <c r="G58" s="159" t="s">
        <v>167</v>
      </c>
      <c r="H58" s="55">
        <v>30</v>
      </c>
    </row>
    <row r="59" spans="1:8" ht="15.75" customHeight="1">
      <c r="A59" s="17"/>
      <c r="B59" s="17"/>
      <c r="C59" s="116"/>
      <c r="D59" s="117"/>
      <c r="E59" s="32" t="s">
        <v>168</v>
      </c>
      <c r="F59" s="23"/>
      <c r="G59" s="159" t="s">
        <v>167</v>
      </c>
      <c r="H59" s="55">
        <v>30</v>
      </c>
    </row>
    <row r="60" spans="1:8" ht="15.75" customHeight="1">
      <c r="A60" s="17"/>
      <c r="B60" s="17"/>
      <c r="C60" s="17"/>
      <c r="D60" s="18"/>
      <c r="E60" s="39"/>
      <c r="F60" s="23" t="s">
        <v>169</v>
      </c>
      <c r="G60" s="153" t="s">
        <v>170</v>
      </c>
      <c r="H60" s="64"/>
    </row>
    <row r="61" spans="1:8" ht="15.75" customHeight="1">
      <c r="A61" s="17"/>
      <c r="B61" s="17"/>
      <c r="C61" s="17"/>
      <c r="D61" s="18"/>
      <c r="E61" s="39"/>
      <c r="F61" s="23" t="s">
        <v>171</v>
      </c>
      <c r="G61" s="157" t="s">
        <v>172</v>
      </c>
      <c r="H61" s="64"/>
    </row>
    <row r="62" spans="1:8" ht="15.75" customHeight="1">
      <c r="A62" s="17"/>
      <c r="B62" s="17"/>
      <c r="C62" s="17"/>
      <c r="D62" s="18"/>
      <c r="E62" s="32" t="s">
        <v>760</v>
      </c>
      <c r="F62" s="23" t="s">
        <v>761</v>
      </c>
      <c r="G62" s="157" t="s">
        <v>762</v>
      </c>
      <c r="H62" s="55">
        <v>28</v>
      </c>
    </row>
    <row r="63" spans="1:8" ht="15.75" customHeight="1">
      <c r="A63" s="17"/>
      <c r="B63" s="17"/>
      <c r="C63" s="17">
        <v>2070307</v>
      </c>
      <c r="D63" s="18" t="s">
        <v>769</v>
      </c>
      <c r="E63" s="32" t="s">
        <v>767</v>
      </c>
      <c r="F63" s="23" t="s">
        <v>768</v>
      </c>
      <c r="G63" s="157" t="s">
        <v>770</v>
      </c>
      <c r="H63" s="55"/>
    </row>
    <row r="64" spans="1:8" ht="15.75" customHeight="1">
      <c r="A64" s="17"/>
      <c r="B64" s="17"/>
      <c r="C64" s="17">
        <v>2070199</v>
      </c>
      <c r="D64" s="18" t="s">
        <v>779</v>
      </c>
      <c r="E64" s="32" t="s">
        <v>780</v>
      </c>
      <c r="F64" s="23" t="s">
        <v>781</v>
      </c>
      <c r="G64" s="157" t="s">
        <v>782</v>
      </c>
      <c r="H64" s="55">
        <v>20</v>
      </c>
    </row>
    <row r="65" spans="1:8" ht="15.75" customHeight="1">
      <c r="A65" s="17"/>
      <c r="B65" s="17"/>
      <c r="C65" s="17">
        <v>2070199</v>
      </c>
      <c r="D65" s="18" t="s">
        <v>779</v>
      </c>
      <c r="E65" s="32" t="s">
        <v>807</v>
      </c>
      <c r="F65" s="23" t="s">
        <v>808</v>
      </c>
      <c r="G65" s="158" t="s">
        <v>810</v>
      </c>
      <c r="H65" s="55">
        <v>67.5</v>
      </c>
    </row>
    <row r="66" spans="1:8" ht="15.75" customHeight="1">
      <c r="A66" s="17"/>
      <c r="B66" s="17">
        <v>50502</v>
      </c>
      <c r="C66" s="17">
        <v>2070205</v>
      </c>
      <c r="D66" s="18" t="s">
        <v>814</v>
      </c>
      <c r="E66" s="32" t="s">
        <v>812</v>
      </c>
      <c r="F66" s="23" t="s">
        <v>813</v>
      </c>
      <c r="G66" s="157" t="s">
        <v>815</v>
      </c>
      <c r="H66" s="55">
        <v>14</v>
      </c>
    </row>
    <row r="67" spans="1:8" ht="15.75" customHeight="1">
      <c r="A67" s="17"/>
      <c r="B67" s="17"/>
      <c r="C67" s="17">
        <v>2011099</v>
      </c>
      <c r="D67" s="18" t="s">
        <v>878</v>
      </c>
      <c r="E67" s="39" t="s">
        <v>879</v>
      </c>
      <c r="F67" s="23" t="s">
        <v>880</v>
      </c>
      <c r="G67" s="157" t="s">
        <v>881</v>
      </c>
      <c r="H67" s="55">
        <v>23.7</v>
      </c>
    </row>
    <row r="68" spans="1:8" ht="15.75" customHeight="1">
      <c r="A68" s="17"/>
      <c r="B68" s="17"/>
      <c r="C68" s="17"/>
      <c r="D68" s="18"/>
      <c r="E68" s="32"/>
      <c r="F68" s="23"/>
      <c r="G68" s="157"/>
      <c r="H68" s="55"/>
    </row>
    <row r="69" spans="1:8" ht="15.75" customHeight="1">
      <c r="A69" s="17"/>
      <c r="B69" s="17"/>
      <c r="C69" s="17"/>
      <c r="D69" s="18"/>
      <c r="E69" s="32"/>
      <c r="F69" s="35"/>
      <c r="G69" s="157"/>
      <c r="H69" s="55"/>
    </row>
    <row r="70" spans="1:8" ht="15.75" customHeight="1">
      <c r="A70" s="17"/>
      <c r="B70" s="17"/>
      <c r="C70" s="116"/>
      <c r="D70" s="117"/>
      <c r="E70" s="32"/>
      <c r="F70" s="35"/>
      <c r="G70" s="157"/>
      <c r="H70" s="55"/>
    </row>
    <row r="71" spans="1:8" ht="15.75" customHeight="1">
      <c r="A71" s="17"/>
      <c r="B71" s="17"/>
      <c r="C71" s="17"/>
      <c r="D71" s="18"/>
      <c r="E71" s="39"/>
      <c r="F71" s="23"/>
      <c r="G71" s="157"/>
      <c r="H71" s="55"/>
    </row>
    <row r="72" spans="1:8" ht="25.5" customHeight="1">
      <c r="A72" s="17" t="s">
        <v>187</v>
      </c>
      <c r="B72" s="17"/>
      <c r="C72" s="17"/>
      <c r="D72" s="18"/>
      <c r="E72" s="19"/>
      <c r="F72" s="20"/>
      <c r="G72" s="120" t="s">
        <v>188</v>
      </c>
      <c r="H72" s="55">
        <f>SUM(H73:H76)</f>
        <v>119</v>
      </c>
    </row>
    <row r="73" spans="1:8" ht="15.75" customHeight="1">
      <c r="A73" s="17"/>
      <c r="B73" s="17"/>
      <c r="C73" s="17"/>
      <c r="D73" s="18"/>
      <c r="E73" s="121" t="s">
        <v>596</v>
      </c>
      <c r="F73" s="121" t="s">
        <v>597</v>
      </c>
      <c r="G73" s="157" t="s">
        <v>598</v>
      </c>
      <c r="H73" s="55">
        <v>119</v>
      </c>
    </row>
    <row r="74" spans="1:8" ht="15.75" customHeight="1">
      <c r="A74" s="17"/>
      <c r="B74" s="17"/>
      <c r="C74" s="17"/>
      <c r="D74" s="18"/>
      <c r="E74" s="76"/>
      <c r="F74" s="20"/>
      <c r="G74" s="156"/>
      <c r="H74" s="57"/>
    </row>
    <row r="75" spans="1:8" ht="15.75" customHeight="1">
      <c r="A75" s="17"/>
      <c r="B75" s="17"/>
      <c r="C75" s="17"/>
      <c r="D75" s="18"/>
      <c r="E75" s="19"/>
      <c r="F75" s="20"/>
      <c r="G75" s="156"/>
      <c r="H75" s="57"/>
    </row>
    <row r="76" spans="1:8" ht="15.75" customHeight="1">
      <c r="A76" s="17"/>
      <c r="B76" s="17"/>
      <c r="C76" s="17"/>
      <c r="D76" s="18"/>
      <c r="E76" s="19"/>
      <c r="F76" s="20"/>
      <c r="G76" s="164"/>
      <c r="H76" s="57"/>
    </row>
    <row r="77" spans="1:8" ht="24" customHeight="1">
      <c r="A77" s="17" t="s">
        <v>191</v>
      </c>
      <c r="B77" s="17"/>
      <c r="C77" s="17"/>
      <c r="D77" s="18"/>
      <c r="E77" s="19"/>
      <c r="F77" s="20"/>
      <c r="G77" s="120" t="s">
        <v>192</v>
      </c>
      <c r="H77" s="55">
        <f>SUM(H78:H82)</f>
        <v>0</v>
      </c>
    </row>
    <row r="78" spans="1:8" ht="15.75" customHeight="1">
      <c r="A78" s="17"/>
      <c r="B78" s="17"/>
      <c r="C78" s="17"/>
      <c r="D78" s="18"/>
      <c r="E78" s="32"/>
      <c r="F78" s="23"/>
      <c r="G78" s="165"/>
      <c r="H78" s="57"/>
    </row>
    <row r="79" spans="1:8" ht="15.75" customHeight="1">
      <c r="A79" s="17"/>
      <c r="B79" s="17"/>
      <c r="C79" s="17"/>
      <c r="D79" s="18"/>
      <c r="E79" s="32"/>
      <c r="F79" s="23"/>
      <c r="G79" s="165"/>
      <c r="H79" s="57"/>
    </row>
    <row r="80" spans="1:8" ht="15.75" customHeight="1">
      <c r="A80" s="17"/>
      <c r="B80" s="17"/>
      <c r="C80" s="17"/>
      <c r="D80" s="18"/>
      <c r="E80" s="32"/>
      <c r="F80" s="23"/>
      <c r="G80" s="165"/>
      <c r="H80" s="55"/>
    </row>
    <row r="81" spans="1:8" ht="15.75" customHeight="1">
      <c r="A81" s="17"/>
      <c r="B81" s="17"/>
      <c r="C81" s="17"/>
      <c r="D81" s="18"/>
      <c r="E81" s="32"/>
      <c r="F81" s="23"/>
      <c r="G81" s="165"/>
      <c r="H81" s="55"/>
    </row>
    <row r="82" spans="1:8" ht="15.75" customHeight="1">
      <c r="A82" s="17"/>
      <c r="B82" s="17"/>
      <c r="C82" s="17"/>
      <c r="D82" s="18"/>
      <c r="E82" s="39"/>
      <c r="F82" s="35"/>
      <c r="G82" s="157"/>
      <c r="H82" s="55"/>
    </row>
    <row r="83" spans="1:8" ht="27" customHeight="1">
      <c r="A83" s="17" t="s">
        <v>199</v>
      </c>
      <c r="B83" s="17"/>
      <c r="C83" s="17"/>
      <c r="D83" s="18"/>
      <c r="E83" s="19"/>
      <c r="F83" s="20"/>
      <c r="G83" s="120" t="s">
        <v>200</v>
      </c>
      <c r="H83" s="55">
        <f>SUM(H84:H90)</f>
        <v>0</v>
      </c>
    </row>
    <row r="84" spans="1:8" ht="15.75" customHeight="1">
      <c r="A84" s="17"/>
      <c r="B84" s="17"/>
      <c r="C84" s="17"/>
      <c r="D84" s="18"/>
      <c r="E84" s="39"/>
      <c r="F84" s="23"/>
      <c r="G84" s="166"/>
      <c r="H84" s="55"/>
    </row>
    <row r="85" spans="1:8" ht="15.75" customHeight="1">
      <c r="A85" s="17"/>
      <c r="B85" s="17"/>
      <c r="C85" s="17"/>
      <c r="D85" s="18"/>
      <c r="E85" s="39"/>
      <c r="F85" s="23"/>
      <c r="G85" s="166"/>
      <c r="H85" s="55"/>
    </row>
    <row r="86" spans="1:8" ht="15.75" customHeight="1">
      <c r="A86" s="17"/>
      <c r="B86" s="17"/>
      <c r="C86" s="17"/>
      <c r="D86" s="18"/>
      <c r="E86" s="19"/>
      <c r="F86" s="20"/>
      <c r="G86" s="153"/>
      <c r="H86" s="55"/>
    </row>
    <row r="87" spans="1:8" ht="15.75" customHeight="1">
      <c r="A87" s="17"/>
      <c r="B87" s="17"/>
      <c r="C87" s="17"/>
      <c r="D87" s="18"/>
      <c r="E87" s="19"/>
      <c r="F87" s="20"/>
      <c r="G87" s="160"/>
      <c r="H87" s="55"/>
    </row>
    <row r="88" spans="1:8" ht="15.75" customHeight="1">
      <c r="A88" s="17"/>
      <c r="B88" s="17"/>
      <c r="C88" s="17"/>
      <c r="D88" s="18"/>
      <c r="E88" s="39"/>
      <c r="F88" s="23"/>
      <c r="G88" s="153"/>
      <c r="H88" s="55"/>
    </row>
    <row r="89" spans="1:8" ht="15.75" customHeight="1">
      <c r="A89" s="17"/>
      <c r="B89" s="17"/>
      <c r="C89" s="17"/>
      <c r="D89" s="18"/>
      <c r="E89" s="39"/>
      <c r="F89" s="23"/>
      <c r="G89" s="153"/>
      <c r="H89" s="57"/>
    </row>
    <row r="90" spans="1:8" ht="15.75" customHeight="1">
      <c r="A90" s="17"/>
      <c r="B90" s="17"/>
      <c r="C90" s="17"/>
      <c r="D90" s="18"/>
      <c r="E90" s="39"/>
      <c r="F90" s="23"/>
      <c r="G90" s="153"/>
      <c r="H90" s="57"/>
    </row>
    <row r="91" spans="1:8" ht="25.5" customHeight="1">
      <c r="A91" s="17" t="s">
        <v>209</v>
      </c>
      <c r="B91" s="17"/>
      <c r="C91" s="17"/>
      <c r="D91" s="18"/>
      <c r="E91" s="19"/>
      <c r="F91" s="20"/>
      <c r="G91" s="120" t="s">
        <v>210</v>
      </c>
      <c r="H91" s="55">
        <f>SUM(H92:H96)</f>
        <v>11666.43</v>
      </c>
    </row>
    <row r="92" spans="1:8" ht="15.75" customHeight="1">
      <c r="A92" s="17"/>
      <c r="B92" s="17">
        <v>51301</v>
      </c>
      <c r="C92" s="17">
        <v>2082602</v>
      </c>
      <c r="D92" s="18" t="s">
        <v>116</v>
      </c>
      <c r="E92" s="39" t="s">
        <v>635</v>
      </c>
      <c r="F92" s="23" t="s">
        <v>850</v>
      </c>
      <c r="G92" s="167" t="s">
        <v>636</v>
      </c>
      <c r="H92" s="55">
        <v>9937</v>
      </c>
    </row>
    <row r="93" spans="1:8" ht="15.75" customHeight="1">
      <c r="A93" s="17"/>
      <c r="B93" s="17">
        <v>51002</v>
      </c>
      <c r="C93" s="17">
        <v>208</v>
      </c>
      <c r="D93" s="18" t="s">
        <v>868</v>
      </c>
      <c r="E93" s="39" t="s">
        <v>891</v>
      </c>
      <c r="F93" s="23" t="s">
        <v>892</v>
      </c>
      <c r="G93" s="167" t="s">
        <v>893</v>
      </c>
      <c r="H93" s="55">
        <v>1729.43</v>
      </c>
    </row>
    <row r="94" spans="1:8" ht="15.75" customHeight="1">
      <c r="A94" s="17"/>
      <c r="B94" s="17"/>
      <c r="C94" s="17"/>
      <c r="D94" s="18"/>
      <c r="E94" s="39"/>
      <c r="F94" s="23"/>
      <c r="G94" s="168"/>
      <c r="H94" s="55"/>
    </row>
    <row r="95" spans="1:8" ht="15.75" customHeight="1">
      <c r="A95" s="17"/>
      <c r="B95" s="17"/>
      <c r="C95" s="17"/>
      <c r="D95" s="18"/>
      <c r="E95" s="32"/>
      <c r="F95" s="23"/>
      <c r="G95" s="169"/>
      <c r="H95" s="55"/>
    </row>
    <row r="96" spans="1:8" ht="15.75" customHeight="1">
      <c r="A96" s="17"/>
      <c r="B96" s="17"/>
      <c r="C96" s="17"/>
      <c r="D96" s="18"/>
      <c r="E96" s="32"/>
      <c r="F96" s="23"/>
      <c r="G96" s="159"/>
      <c r="H96" s="55"/>
    </row>
    <row r="97" spans="1:8" ht="25.5" customHeight="1">
      <c r="A97" s="17" t="s">
        <v>219</v>
      </c>
      <c r="B97" s="17"/>
      <c r="C97" s="17"/>
      <c r="D97" s="18"/>
      <c r="E97" s="19"/>
      <c r="F97" s="20"/>
      <c r="G97" s="120" t="s">
        <v>220</v>
      </c>
      <c r="H97" s="55">
        <f>SUM(H98:H104)</f>
        <v>0</v>
      </c>
    </row>
    <row r="98" spans="1:8" ht="15.75" customHeight="1">
      <c r="A98" s="17"/>
      <c r="B98" s="17"/>
      <c r="C98" s="17"/>
      <c r="D98" s="18"/>
      <c r="E98" s="32"/>
      <c r="F98" s="23"/>
      <c r="G98" s="167"/>
      <c r="H98" s="55"/>
    </row>
    <row r="99" spans="1:8" ht="15.75" customHeight="1">
      <c r="A99" s="17"/>
      <c r="B99" s="17"/>
      <c r="C99" s="17"/>
      <c r="D99" s="18"/>
      <c r="E99" s="32"/>
      <c r="F99" s="23"/>
      <c r="G99" s="159"/>
      <c r="H99" s="55"/>
    </row>
    <row r="100" spans="1:8" ht="15.75" customHeight="1">
      <c r="A100" s="17"/>
      <c r="B100" s="17"/>
      <c r="C100" s="17"/>
      <c r="D100" s="18"/>
      <c r="E100" s="32"/>
      <c r="F100" s="23"/>
      <c r="G100" s="166"/>
      <c r="H100" s="55"/>
    </row>
    <row r="101" spans="1:8" ht="15.75" customHeight="1">
      <c r="A101" s="17"/>
      <c r="B101" s="17"/>
      <c r="C101" s="17"/>
      <c r="D101" s="18"/>
      <c r="E101" s="32"/>
      <c r="F101" s="23"/>
      <c r="G101" s="159"/>
      <c r="H101" s="55"/>
    </row>
    <row r="102" spans="1:8" ht="15.75" customHeight="1">
      <c r="A102" s="17"/>
      <c r="B102" s="17"/>
      <c r="C102" s="17"/>
      <c r="D102" s="18"/>
      <c r="E102" s="32"/>
      <c r="F102" s="35"/>
      <c r="G102" s="170"/>
      <c r="H102" s="55"/>
    </row>
    <row r="103" spans="1:8" ht="15.75" customHeight="1">
      <c r="A103" s="17"/>
      <c r="B103" s="17"/>
      <c r="C103" s="17"/>
      <c r="D103" s="18"/>
      <c r="E103" s="39"/>
      <c r="F103" s="35"/>
      <c r="G103" s="157"/>
      <c r="H103" s="55"/>
    </row>
    <row r="104" spans="1:8" ht="15.75" customHeight="1">
      <c r="A104" s="17"/>
      <c r="B104" s="17"/>
      <c r="C104" s="17"/>
      <c r="D104" s="18"/>
      <c r="E104" s="19"/>
      <c r="F104" s="20"/>
      <c r="G104" s="155"/>
      <c r="H104" s="57"/>
    </row>
    <row r="105" spans="1:8" ht="24.75" customHeight="1">
      <c r="A105" s="17" t="s">
        <v>221</v>
      </c>
      <c r="B105" s="17"/>
      <c r="C105" s="17"/>
      <c r="D105" s="18"/>
      <c r="E105" s="19"/>
      <c r="F105" s="20"/>
      <c r="G105" s="120" t="s">
        <v>222</v>
      </c>
      <c r="H105" s="55">
        <f>SUM(H106:H111)</f>
        <v>0</v>
      </c>
    </row>
    <row r="106" spans="1:8" ht="18.75" customHeight="1">
      <c r="A106" s="17"/>
      <c r="B106" s="17"/>
      <c r="C106" s="17"/>
      <c r="D106" s="18"/>
      <c r="E106" s="83"/>
      <c r="F106" s="35"/>
      <c r="G106" s="171"/>
      <c r="H106" s="55"/>
    </row>
    <row r="107" spans="1:8" ht="15.75" customHeight="1">
      <c r="A107" s="17"/>
      <c r="B107" s="17"/>
      <c r="C107" s="17"/>
      <c r="D107" s="18"/>
      <c r="E107" s="83"/>
      <c r="F107" s="35"/>
      <c r="G107" s="171"/>
      <c r="H107" s="55"/>
    </row>
    <row r="108" spans="1:8" ht="15.75" customHeight="1">
      <c r="A108" s="17"/>
      <c r="B108" s="17"/>
      <c r="C108" s="17"/>
      <c r="D108" s="18"/>
      <c r="E108" s="83"/>
      <c r="F108" s="35"/>
      <c r="G108" s="171"/>
      <c r="H108" s="55"/>
    </row>
    <row r="109" spans="1:8" ht="15.75" customHeight="1">
      <c r="A109" s="17"/>
      <c r="B109" s="17"/>
      <c r="C109" s="17"/>
      <c r="D109" s="18"/>
      <c r="E109" s="83"/>
      <c r="F109" s="35"/>
      <c r="G109" s="171"/>
      <c r="H109" s="55"/>
    </row>
    <row r="110" spans="1:8" ht="15.75" customHeight="1">
      <c r="A110" s="17"/>
      <c r="B110" s="17"/>
      <c r="C110" s="17"/>
      <c r="D110" s="18"/>
      <c r="E110" s="83"/>
      <c r="F110" s="35"/>
      <c r="G110" s="171"/>
      <c r="H110" s="55"/>
    </row>
    <row r="111" spans="1:8" ht="15.75" customHeight="1">
      <c r="A111" s="17"/>
      <c r="B111" s="17"/>
      <c r="C111" s="17"/>
      <c r="D111" s="18"/>
      <c r="E111" s="19"/>
      <c r="F111" s="20"/>
      <c r="G111" s="156"/>
      <c r="H111" s="55"/>
    </row>
    <row r="112" spans="1:8" s="3" customFormat="1" ht="24.75" customHeight="1">
      <c r="A112" s="17" t="s">
        <v>238</v>
      </c>
      <c r="B112" s="17"/>
      <c r="C112" s="17"/>
      <c r="D112" s="18"/>
      <c r="E112" s="85"/>
      <c r="F112" s="86"/>
      <c r="G112" s="120" t="s">
        <v>239</v>
      </c>
      <c r="H112" s="55">
        <f>SUM(H113:H122)</f>
        <v>3190</v>
      </c>
    </row>
    <row r="113" spans="1:8" s="3" customFormat="1" ht="15.75" customHeight="1">
      <c r="A113" s="17"/>
      <c r="B113" s="17"/>
      <c r="C113" s="17">
        <v>2220199</v>
      </c>
      <c r="D113" s="18" t="s">
        <v>243</v>
      </c>
      <c r="E113" s="122" t="s">
        <v>612</v>
      </c>
      <c r="F113" s="121" t="s">
        <v>613</v>
      </c>
      <c r="G113" s="157" t="s">
        <v>614</v>
      </c>
      <c r="H113" s="55">
        <v>2775</v>
      </c>
    </row>
    <row r="114" spans="1:8" s="3" customFormat="1" ht="15.75" customHeight="1">
      <c r="A114" s="17"/>
      <c r="B114" s="17"/>
      <c r="C114" s="17">
        <v>2220199</v>
      </c>
      <c r="D114" s="18" t="s">
        <v>243</v>
      </c>
      <c r="E114" s="122" t="s">
        <v>656</v>
      </c>
      <c r="F114" s="121" t="s">
        <v>657</v>
      </c>
      <c r="G114" s="157" t="s">
        <v>658</v>
      </c>
      <c r="H114" s="55">
        <v>415</v>
      </c>
    </row>
    <row r="115" spans="1:8" s="3" customFormat="1" ht="15.75" customHeight="1">
      <c r="A115" s="17"/>
      <c r="B115" s="17"/>
      <c r="C115" s="17"/>
      <c r="D115" s="18"/>
      <c r="E115" s="76"/>
      <c r="F115" s="35"/>
      <c r="G115" s="157"/>
      <c r="H115" s="55"/>
    </row>
    <row r="116" spans="1:8" s="3" customFormat="1" ht="15.75" customHeight="1">
      <c r="A116" s="17"/>
      <c r="B116" s="17"/>
      <c r="C116" s="17"/>
      <c r="D116" s="18"/>
      <c r="E116" s="76"/>
      <c r="F116" s="35"/>
      <c r="G116" s="157"/>
      <c r="H116" s="55"/>
    </row>
    <row r="117" spans="1:8" s="3" customFormat="1" ht="15.75" customHeight="1">
      <c r="A117" s="17"/>
      <c r="B117" s="17"/>
      <c r="C117" s="17"/>
      <c r="D117" s="18"/>
      <c r="E117" s="76"/>
      <c r="F117" s="35"/>
      <c r="G117" s="157"/>
      <c r="H117" s="55"/>
    </row>
    <row r="118" spans="1:8" s="3" customFormat="1" ht="15.75" customHeight="1">
      <c r="A118" s="17"/>
      <c r="B118" s="17"/>
      <c r="C118" s="17"/>
      <c r="D118" s="18"/>
      <c r="E118" s="76"/>
      <c r="F118" s="35"/>
      <c r="G118" s="157"/>
      <c r="H118" s="55"/>
    </row>
    <row r="119" spans="1:8" s="3" customFormat="1" ht="15.75" customHeight="1">
      <c r="A119" s="17"/>
      <c r="B119" s="17"/>
      <c r="C119" s="17"/>
      <c r="D119" s="18"/>
      <c r="E119" s="76"/>
      <c r="F119" s="35"/>
      <c r="G119" s="157"/>
      <c r="H119" s="55"/>
    </row>
    <row r="120" spans="1:8" s="3" customFormat="1" ht="15.75" customHeight="1">
      <c r="A120" s="17"/>
      <c r="B120" s="17"/>
      <c r="C120" s="17"/>
      <c r="D120" s="18"/>
      <c r="E120" s="76"/>
      <c r="F120" s="35"/>
      <c r="G120" s="157"/>
      <c r="H120" s="55"/>
    </row>
    <row r="121" spans="1:8" s="3" customFormat="1" ht="15.75" customHeight="1">
      <c r="A121" s="17"/>
      <c r="B121" s="17"/>
      <c r="C121" s="17"/>
      <c r="D121" s="18"/>
      <c r="E121" s="76"/>
      <c r="F121" s="35"/>
      <c r="G121" s="157"/>
      <c r="H121" s="55"/>
    </row>
    <row r="122" spans="1:8" ht="15.75" customHeight="1">
      <c r="A122" s="17"/>
      <c r="B122" s="17"/>
      <c r="C122" s="17"/>
      <c r="D122" s="18"/>
      <c r="E122" s="19"/>
      <c r="F122" s="20"/>
      <c r="G122" s="153"/>
      <c r="H122" s="55"/>
    </row>
    <row r="123" spans="1:8" ht="23.25" customHeight="1">
      <c r="A123" s="17" t="s">
        <v>250</v>
      </c>
      <c r="B123" s="17"/>
      <c r="C123" s="17"/>
      <c r="D123" s="18"/>
      <c r="E123" s="19"/>
      <c r="F123" s="20"/>
      <c r="G123" s="120" t="s">
        <v>251</v>
      </c>
      <c r="H123" s="57">
        <f>SUM(H124:H126)</f>
        <v>0</v>
      </c>
    </row>
    <row r="124" spans="1:8" ht="15.75" customHeight="1">
      <c r="A124" s="17"/>
      <c r="B124" s="17"/>
      <c r="C124" s="17"/>
      <c r="D124" s="18"/>
      <c r="E124" s="32" t="s">
        <v>599</v>
      </c>
      <c r="F124" s="23" t="s">
        <v>600</v>
      </c>
      <c r="G124" s="159" t="s">
        <v>601</v>
      </c>
      <c r="H124" s="55"/>
    </row>
    <row r="125" spans="1:8" ht="15.75" customHeight="1">
      <c r="A125" s="17"/>
      <c r="B125" s="17"/>
      <c r="C125" s="17"/>
      <c r="D125" s="18"/>
      <c r="E125" s="32" t="s">
        <v>599</v>
      </c>
      <c r="F125" s="23" t="s">
        <v>600</v>
      </c>
      <c r="G125" s="157" t="s">
        <v>255</v>
      </c>
      <c r="H125" s="55"/>
    </row>
    <row r="126" spans="1:8" ht="15.75" customHeight="1">
      <c r="A126" s="17"/>
      <c r="B126" s="17"/>
      <c r="C126" s="17"/>
      <c r="D126" s="18"/>
      <c r="E126" s="19"/>
      <c r="F126" s="20"/>
      <c r="G126" s="153"/>
      <c r="H126" s="55"/>
    </row>
    <row r="127" spans="1:8" ht="15.75" customHeight="1">
      <c r="A127" s="17" t="s">
        <v>256</v>
      </c>
      <c r="B127" s="17"/>
      <c r="C127" s="17"/>
      <c r="D127" s="18"/>
      <c r="E127" s="19"/>
      <c r="F127" s="20"/>
      <c r="G127" s="120" t="s">
        <v>257</v>
      </c>
      <c r="H127" s="55">
        <f>SUM(H128:H137)</f>
        <v>8766</v>
      </c>
    </row>
    <row r="128" spans="1:8" ht="15.75" customHeight="1">
      <c r="A128" s="17"/>
      <c r="B128" s="17"/>
      <c r="C128" s="17"/>
      <c r="D128" s="18"/>
      <c r="E128" s="19"/>
      <c r="F128" s="20"/>
      <c r="G128" s="154" t="s">
        <v>258</v>
      </c>
      <c r="H128" s="73">
        <v>8766</v>
      </c>
    </row>
    <row r="129" spans="1:8" ht="15.75" customHeight="1">
      <c r="A129" s="17"/>
      <c r="B129" s="17"/>
      <c r="C129" s="17"/>
      <c r="D129" s="18"/>
      <c r="E129" s="19"/>
      <c r="F129" s="20"/>
      <c r="G129" s="168"/>
      <c r="H129" s="55"/>
    </row>
    <row r="130" spans="1:8" ht="15.75" customHeight="1">
      <c r="A130" s="17"/>
      <c r="B130" s="17"/>
      <c r="C130" s="17"/>
      <c r="D130" s="18"/>
      <c r="E130" s="19"/>
      <c r="F130" s="20"/>
      <c r="G130" s="168"/>
      <c r="H130" s="55"/>
    </row>
    <row r="131" spans="1:8" ht="15.75" customHeight="1">
      <c r="A131" s="17"/>
      <c r="B131" s="17"/>
      <c r="C131" s="17"/>
      <c r="D131" s="18"/>
      <c r="E131" s="19"/>
      <c r="F131" s="20"/>
      <c r="G131" s="168"/>
      <c r="H131" s="55"/>
    </row>
    <row r="132" spans="1:8" ht="15.75" customHeight="1">
      <c r="A132" s="17"/>
      <c r="B132" s="17"/>
      <c r="C132" s="17"/>
      <c r="D132" s="18"/>
      <c r="E132" s="19"/>
      <c r="F132" s="20"/>
      <c r="G132" s="168"/>
      <c r="H132" s="55"/>
    </row>
    <row r="133" spans="1:8" ht="15.75" customHeight="1">
      <c r="A133" s="17"/>
      <c r="B133" s="17"/>
      <c r="C133" s="17"/>
      <c r="D133" s="18"/>
      <c r="E133" s="19"/>
      <c r="F133" s="20"/>
      <c r="G133" s="168"/>
      <c r="H133" s="55"/>
    </row>
    <row r="134" spans="1:8" ht="15.75" customHeight="1">
      <c r="A134" s="17"/>
      <c r="B134" s="17"/>
      <c r="C134" s="17"/>
      <c r="D134" s="18"/>
      <c r="E134" s="19"/>
      <c r="F134" s="20"/>
      <c r="G134" s="168"/>
      <c r="H134" s="55"/>
    </row>
    <row r="135" spans="1:8" ht="15.75" customHeight="1">
      <c r="A135" s="17"/>
      <c r="B135" s="17"/>
      <c r="C135" s="17"/>
      <c r="D135" s="18"/>
      <c r="E135" s="19"/>
      <c r="F135" s="20"/>
      <c r="G135" s="168"/>
      <c r="H135" s="55"/>
    </row>
    <row r="136" spans="1:8" ht="15.75" customHeight="1">
      <c r="A136" s="17"/>
      <c r="B136" s="17"/>
      <c r="C136" s="17"/>
      <c r="D136" s="18"/>
      <c r="E136" s="19"/>
      <c r="F136" s="20"/>
      <c r="G136" s="168"/>
      <c r="H136" s="55"/>
    </row>
    <row r="137" spans="1:8" ht="15.75" customHeight="1">
      <c r="A137" s="17"/>
      <c r="B137" s="17"/>
      <c r="C137" s="17"/>
      <c r="D137" s="18"/>
      <c r="E137" s="19"/>
      <c r="F137" s="20"/>
      <c r="G137" s="155"/>
      <c r="H137" s="57"/>
    </row>
    <row r="138" spans="1:8" ht="17.25" customHeight="1">
      <c r="A138" s="17" t="s">
        <v>265</v>
      </c>
      <c r="B138" s="17"/>
      <c r="C138" s="17"/>
      <c r="D138" s="18"/>
      <c r="E138" s="19"/>
      <c r="F138" s="20"/>
      <c r="G138" s="120" t="s">
        <v>266</v>
      </c>
      <c r="H138" s="57">
        <f>SUM(H139:H141)</f>
        <v>1222</v>
      </c>
    </row>
    <row r="139" spans="1:8" ht="17.25" customHeight="1">
      <c r="A139" s="17"/>
      <c r="B139" s="17"/>
      <c r="C139" s="17"/>
      <c r="D139" s="18"/>
      <c r="E139" s="32" t="s">
        <v>605</v>
      </c>
      <c r="F139" s="23" t="s">
        <v>606</v>
      </c>
      <c r="G139" s="168" t="s">
        <v>607</v>
      </c>
      <c r="H139" s="55">
        <v>1222</v>
      </c>
    </row>
    <row r="140" spans="1:8" ht="17.25" customHeight="1">
      <c r="A140" s="17"/>
      <c r="B140" s="17"/>
      <c r="C140" s="17"/>
      <c r="D140" s="18"/>
      <c r="E140" s="32"/>
      <c r="F140" s="23"/>
      <c r="G140" s="166"/>
      <c r="H140" s="55"/>
    </row>
    <row r="141" spans="1:8" ht="17.25" customHeight="1">
      <c r="A141" s="17"/>
      <c r="B141" s="17"/>
      <c r="C141" s="17"/>
      <c r="D141" s="17"/>
      <c r="E141" s="23"/>
      <c r="F141" s="23"/>
      <c r="G141" s="169"/>
      <c r="H141" s="55"/>
    </row>
    <row r="142" spans="1:8" ht="17.25" customHeight="1">
      <c r="A142" s="17" t="s">
        <v>270</v>
      </c>
      <c r="B142" s="17"/>
      <c r="C142" s="17"/>
      <c r="D142" s="17"/>
      <c r="E142" s="23"/>
      <c r="F142" s="23"/>
      <c r="G142" s="120" t="s">
        <v>271</v>
      </c>
      <c r="H142" s="55">
        <f>SUM(H143:H150)</f>
        <v>6763</v>
      </c>
    </row>
    <row r="143" spans="1:8" ht="17.25" customHeight="1">
      <c r="A143" s="17"/>
      <c r="B143" s="17"/>
      <c r="C143" s="17">
        <v>21305</v>
      </c>
      <c r="D143" s="17" t="s">
        <v>615</v>
      </c>
      <c r="E143" s="23" t="s">
        <v>616</v>
      </c>
      <c r="F143" s="23" t="s">
        <v>617</v>
      </c>
      <c r="G143" s="169" t="s">
        <v>618</v>
      </c>
      <c r="H143" s="55">
        <v>6664</v>
      </c>
    </row>
    <row r="144" spans="1:8" ht="17.25" customHeight="1">
      <c r="A144" s="17"/>
      <c r="B144" s="17"/>
      <c r="C144" s="17">
        <v>21305</v>
      </c>
      <c r="D144" s="17" t="s">
        <v>615</v>
      </c>
      <c r="E144" s="23" t="s">
        <v>620</v>
      </c>
      <c r="F144" s="23" t="s">
        <v>619</v>
      </c>
      <c r="G144" s="157" t="s">
        <v>621</v>
      </c>
      <c r="H144" s="55"/>
    </row>
    <row r="145" spans="1:8" ht="17.25" customHeight="1">
      <c r="A145" s="17"/>
      <c r="B145" s="17"/>
      <c r="C145" s="17">
        <v>21305</v>
      </c>
      <c r="D145" s="17" t="s">
        <v>615</v>
      </c>
      <c r="E145" s="23" t="s">
        <v>623</v>
      </c>
      <c r="F145" s="23" t="s">
        <v>622</v>
      </c>
      <c r="G145" s="157" t="s">
        <v>624</v>
      </c>
      <c r="H145" s="55">
        <v>99</v>
      </c>
    </row>
    <row r="146" spans="1:8" ht="17.25" customHeight="1">
      <c r="A146" s="17"/>
      <c r="B146" s="17"/>
      <c r="C146" s="17">
        <v>21305</v>
      </c>
      <c r="D146" s="17" t="s">
        <v>615</v>
      </c>
      <c r="E146" s="23" t="s">
        <v>627</v>
      </c>
      <c r="F146" s="23" t="s">
        <v>626</v>
      </c>
      <c r="G146" s="157" t="s">
        <v>625</v>
      </c>
      <c r="H146" s="55"/>
    </row>
    <row r="147" spans="1:8" ht="17.25" customHeight="1">
      <c r="A147" s="17"/>
      <c r="B147" s="17"/>
      <c r="C147" s="17"/>
      <c r="D147" s="18"/>
      <c r="E147" s="32"/>
      <c r="F147" s="23"/>
      <c r="G147" s="157"/>
      <c r="H147" s="55"/>
    </row>
    <row r="148" spans="1:8" ht="17.25" customHeight="1">
      <c r="A148" s="17"/>
      <c r="B148" s="17"/>
      <c r="C148" s="17"/>
      <c r="D148" s="18"/>
      <c r="E148" s="32"/>
      <c r="F148" s="23"/>
      <c r="G148" s="157"/>
      <c r="H148" s="55"/>
    </row>
    <row r="149" spans="1:8" ht="17.25" customHeight="1">
      <c r="A149" s="17"/>
      <c r="B149" s="17"/>
      <c r="C149" s="17"/>
      <c r="D149" s="18"/>
      <c r="E149" s="32"/>
      <c r="F149" s="23"/>
      <c r="G149" s="157"/>
      <c r="H149" s="55"/>
    </row>
    <row r="150" spans="1:8" ht="17.25" customHeight="1">
      <c r="A150" s="17"/>
      <c r="B150" s="17"/>
      <c r="C150" s="17"/>
      <c r="D150" s="18"/>
      <c r="E150" s="32"/>
      <c r="F150" s="23"/>
      <c r="G150" s="157"/>
      <c r="H150" s="55"/>
    </row>
    <row r="151" spans="1:8" ht="17.25" customHeight="1">
      <c r="A151" s="17" t="s">
        <v>639</v>
      </c>
      <c r="B151" s="17"/>
      <c r="C151" s="17"/>
      <c r="D151" s="18"/>
      <c r="E151" s="32"/>
      <c r="F151" s="23"/>
      <c r="G151" s="120" t="s">
        <v>640</v>
      </c>
      <c r="H151" s="113">
        <f>SUM(H152:H156)</f>
        <v>1365</v>
      </c>
    </row>
    <row r="152" spans="1:8" ht="17.25" customHeight="1">
      <c r="A152" s="17"/>
      <c r="B152" s="17">
        <v>51301</v>
      </c>
      <c r="C152" s="17">
        <v>20402</v>
      </c>
      <c r="D152" s="18" t="s">
        <v>641</v>
      </c>
      <c r="E152" s="23" t="s">
        <v>645</v>
      </c>
      <c r="F152" s="23" t="s">
        <v>646</v>
      </c>
      <c r="G152" s="157" t="s">
        <v>647</v>
      </c>
      <c r="H152" s="55">
        <v>863</v>
      </c>
    </row>
    <row r="153" spans="1:8" ht="17.25" customHeight="1">
      <c r="A153" s="17"/>
      <c r="B153" s="17">
        <v>51301</v>
      </c>
      <c r="C153" s="17">
        <v>20404</v>
      </c>
      <c r="D153" s="18" t="s">
        <v>642</v>
      </c>
      <c r="E153" s="23" t="s">
        <v>645</v>
      </c>
      <c r="F153" s="23" t="s">
        <v>646</v>
      </c>
      <c r="G153" s="157" t="s">
        <v>647</v>
      </c>
      <c r="H153" s="55">
        <v>156</v>
      </c>
    </row>
    <row r="154" spans="1:8" ht="17.25" customHeight="1">
      <c r="A154" s="17"/>
      <c r="B154" s="17">
        <v>51301</v>
      </c>
      <c r="C154" s="17">
        <v>20405</v>
      </c>
      <c r="D154" s="18" t="s">
        <v>643</v>
      </c>
      <c r="E154" s="23" t="s">
        <v>645</v>
      </c>
      <c r="F154" s="23" t="s">
        <v>646</v>
      </c>
      <c r="G154" s="157" t="s">
        <v>647</v>
      </c>
      <c r="H154" s="55">
        <v>277</v>
      </c>
    </row>
    <row r="155" spans="1:8" ht="17.25" customHeight="1">
      <c r="A155" s="17"/>
      <c r="B155" s="17">
        <v>51301</v>
      </c>
      <c r="C155" s="17">
        <v>20406</v>
      </c>
      <c r="D155" s="18" t="s">
        <v>644</v>
      </c>
      <c r="E155" s="23" t="s">
        <v>645</v>
      </c>
      <c r="F155" s="23" t="s">
        <v>646</v>
      </c>
      <c r="G155" s="157" t="s">
        <v>647</v>
      </c>
      <c r="H155" s="55">
        <v>69</v>
      </c>
    </row>
    <row r="156" spans="1:8" ht="17.25" customHeight="1">
      <c r="A156" s="17"/>
      <c r="B156" s="17"/>
      <c r="C156" s="17"/>
      <c r="D156" s="18"/>
      <c r="E156" s="32"/>
      <c r="F156" s="23"/>
      <c r="G156" s="157"/>
      <c r="H156" s="55"/>
    </row>
    <row r="157" spans="1:8" ht="17.25" customHeight="1">
      <c r="A157" s="17"/>
      <c r="B157" s="17"/>
      <c r="C157" s="17"/>
      <c r="D157" s="18"/>
      <c r="E157" s="32"/>
      <c r="F157" s="23"/>
      <c r="G157" s="157"/>
      <c r="H157" s="55"/>
    </row>
    <row r="158" spans="1:8" ht="17.25" customHeight="1">
      <c r="A158" s="17" t="s">
        <v>706</v>
      </c>
      <c r="B158" s="17"/>
      <c r="C158" s="17"/>
      <c r="D158" s="18"/>
      <c r="E158" s="32"/>
      <c r="F158" s="23"/>
      <c r="G158" s="120" t="s">
        <v>705</v>
      </c>
      <c r="H158" s="84">
        <f>SUM(H159:H171)</f>
        <v>16662.379999999997</v>
      </c>
    </row>
    <row r="159" spans="1:8" ht="17.25" customHeight="1">
      <c r="A159" s="17"/>
      <c r="B159" s="17">
        <v>50502</v>
      </c>
      <c r="C159" s="17">
        <v>20503</v>
      </c>
      <c r="D159" s="18" t="s">
        <v>707</v>
      </c>
      <c r="E159" s="32" t="s">
        <v>708</v>
      </c>
      <c r="F159" s="23" t="s">
        <v>709</v>
      </c>
      <c r="G159" s="157" t="s">
        <v>714</v>
      </c>
      <c r="H159" s="55">
        <v>49.97</v>
      </c>
    </row>
    <row r="160" spans="1:8" ht="17.25" customHeight="1">
      <c r="A160" s="17"/>
      <c r="B160" s="17">
        <v>50902</v>
      </c>
      <c r="C160" s="17">
        <v>20503</v>
      </c>
      <c r="D160" s="18" t="s">
        <v>707</v>
      </c>
      <c r="E160" s="32" t="s">
        <v>708</v>
      </c>
      <c r="F160" s="23" t="s">
        <v>710</v>
      </c>
      <c r="G160" s="157" t="s">
        <v>715</v>
      </c>
      <c r="H160" s="55">
        <v>78.510000000000005</v>
      </c>
    </row>
    <row r="161" spans="1:8" ht="17.25" customHeight="1">
      <c r="A161" s="17"/>
      <c r="B161" s="17"/>
      <c r="C161" s="17">
        <v>20502</v>
      </c>
      <c r="D161" s="18" t="s">
        <v>712</v>
      </c>
      <c r="E161" s="32" t="s">
        <v>713</v>
      </c>
      <c r="F161" s="23" t="s">
        <v>711</v>
      </c>
      <c r="G161" s="157" t="s">
        <v>716</v>
      </c>
      <c r="H161" s="55">
        <v>9079.2999999999993</v>
      </c>
    </row>
    <row r="162" spans="1:8" ht="17.25" customHeight="1">
      <c r="A162" s="17"/>
      <c r="B162" s="17">
        <v>50902</v>
      </c>
      <c r="C162" s="17">
        <v>2050204</v>
      </c>
      <c r="D162" s="18" t="s">
        <v>717</v>
      </c>
      <c r="E162" s="32" t="s">
        <v>718</v>
      </c>
      <c r="F162" s="23" t="s">
        <v>719</v>
      </c>
      <c r="G162" s="157" t="s">
        <v>720</v>
      </c>
      <c r="H162" s="55">
        <v>613.9</v>
      </c>
    </row>
    <row r="163" spans="1:8" ht="17.25" customHeight="1">
      <c r="A163" s="17"/>
      <c r="B163" s="17">
        <v>50502</v>
      </c>
      <c r="C163" s="17">
        <v>2050204</v>
      </c>
      <c r="D163" s="18" t="s">
        <v>717</v>
      </c>
      <c r="E163" s="32" t="s">
        <v>724</v>
      </c>
      <c r="F163" s="23" t="s">
        <v>725</v>
      </c>
      <c r="G163" s="157" t="s">
        <v>726</v>
      </c>
      <c r="H163" s="55">
        <v>351.3</v>
      </c>
    </row>
    <row r="164" spans="1:8" ht="17.25" customHeight="1">
      <c r="A164" s="17"/>
      <c r="B164" s="17">
        <v>50902</v>
      </c>
      <c r="C164" s="17">
        <v>205</v>
      </c>
      <c r="D164" s="18" t="s">
        <v>740</v>
      </c>
      <c r="E164" s="32" t="s">
        <v>738</v>
      </c>
      <c r="F164" s="23" t="s">
        <v>739</v>
      </c>
      <c r="G164" s="157" t="s">
        <v>741</v>
      </c>
      <c r="H164" s="55"/>
    </row>
    <row r="165" spans="1:8" ht="17.25" customHeight="1">
      <c r="A165" s="17"/>
      <c r="B165" s="17"/>
      <c r="C165" s="17">
        <v>20502</v>
      </c>
      <c r="D165" s="18" t="s">
        <v>712</v>
      </c>
      <c r="E165" s="32" t="s">
        <v>753</v>
      </c>
      <c r="F165" s="23" t="s">
        <v>754</v>
      </c>
      <c r="G165" s="157" t="s">
        <v>755</v>
      </c>
      <c r="H165" s="55">
        <v>1925.4</v>
      </c>
    </row>
    <row r="166" spans="1:8" ht="17.25" customHeight="1">
      <c r="A166" s="17"/>
      <c r="B166" s="17"/>
      <c r="C166" s="17">
        <v>20502</v>
      </c>
      <c r="D166" s="18" t="s">
        <v>712</v>
      </c>
      <c r="E166" s="32" t="s">
        <v>764</v>
      </c>
      <c r="F166" s="23" t="s">
        <v>765</v>
      </c>
      <c r="G166" s="157" t="s">
        <v>766</v>
      </c>
      <c r="H166" s="55">
        <v>4564</v>
      </c>
    </row>
    <row r="167" spans="1:8" ht="17.25" customHeight="1">
      <c r="A167" s="17"/>
      <c r="B167" s="17"/>
      <c r="C167" s="17"/>
      <c r="D167" s="18"/>
      <c r="E167" s="32"/>
      <c r="F167" s="23"/>
      <c r="G167" s="157"/>
      <c r="H167" s="55"/>
    </row>
    <row r="168" spans="1:8" ht="17.25" customHeight="1">
      <c r="A168" s="17"/>
      <c r="B168" s="17"/>
      <c r="C168" s="17"/>
      <c r="D168" s="18"/>
      <c r="E168" s="32"/>
      <c r="F168" s="23"/>
      <c r="G168" s="157"/>
      <c r="H168" s="55"/>
    </row>
    <row r="169" spans="1:8" ht="17.25" customHeight="1">
      <c r="A169" s="17"/>
      <c r="B169" s="17"/>
      <c r="C169" s="17"/>
      <c r="D169" s="18"/>
      <c r="E169" s="32"/>
      <c r="F169" s="23"/>
      <c r="G169" s="157"/>
      <c r="H169" s="55"/>
    </row>
    <row r="170" spans="1:8" ht="17.25" customHeight="1">
      <c r="A170" s="17"/>
      <c r="B170" s="17"/>
      <c r="C170" s="17"/>
      <c r="D170" s="18"/>
      <c r="E170" s="32"/>
      <c r="F170" s="23"/>
      <c r="G170" s="157"/>
      <c r="H170" s="55"/>
    </row>
    <row r="171" spans="1:8" ht="17.25" customHeight="1">
      <c r="A171" s="17"/>
      <c r="B171" s="17"/>
      <c r="C171" s="17"/>
      <c r="D171" s="18"/>
      <c r="E171" s="32"/>
      <c r="F171" s="23"/>
      <c r="G171" s="157"/>
      <c r="H171" s="55"/>
    </row>
    <row r="172" spans="1:8" ht="17.25" customHeight="1">
      <c r="A172" s="17" t="s">
        <v>854</v>
      </c>
      <c r="B172" s="17"/>
      <c r="C172" s="17"/>
      <c r="D172" s="18"/>
      <c r="E172" s="32"/>
      <c r="F172" s="23"/>
      <c r="G172" s="120" t="s">
        <v>855</v>
      </c>
      <c r="H172" s="84">
        <f>SUM(H173:H180)</f>
        <v>6333.89</v>
      </c>
    </row>
    <row r="173" spans="1:8" ht="17.25" customHeight="1">
      <c r="A173" s="17"/>
      <c r="B173" s="17"/>
      <c r="C173" s="17">
        <v>20808</v>
      </c>
      <c r="D173" s="18" t="s">
        <v>859</v>
      </c>
      <c r="E173" s="32" t="s">
        <v>860</v>
      </c>
      <c r="F173" s="23" t="s">
        <v>861</v>
      </c>
      <c r="G173" s="157" t="s">
        <v>862</v>
      </c>
      <c r="H173" s="55">
        <v>130</v>
      </c>
    </row>
    <row r="174" spans="1:8" s="138" customFormat="1" ht="17.25" customHeight="1">
      <c r="A174" s="133"/>
      <c r="B174" s="133"/>
      <c r="C174" s="133">
        <v>208</v>
      </c>
      <c r="D174" s="134" t="s">
        <v>868</v>
      </c>
      <c r="E174" s="135" t="s">
        <v>869</v>
      </c>
      <c r="F174" s="136" t="s">
        <v>870</v>
      </c>
      <c r="G174" s="143" t="s">
        <v>871</v>
      </c>
      <c r="H174" s="137">
        <v>6146</v>
      </c>
    </row>
    <row r="175" spans="1:8" s="144" customFormat="1" ht="17.25" customHeight="1">
      <c r="A175" s="139"/>
      <c r="B175" s="139"/>
      <c r="C175" s="139">
        <v>208</v>
      </c>
      <c r="D175" s="140" t="s">
        <v>868</v>
      </c>
      <c r="E175" s="141" t="s">
        <v>885</v>
      </c>
      <c r="F175" s="23" t="s">
        <v>886</v>
      </c>
      <c r="G175" s="143" t="s">
        <v>887</v>
      </c>
      <c r="H175" s="132">
        <v>57.89</v>
      </c>
    </row>
    <row r="176" spans="1:8" s="144" customFormat="1" ht="17.25" customHeight="1">
      <c r="A176" s="139"/>
      <c r="B176" s="139"/>
      <c r="C176" s="139"/>
      <c r="D176" s="140"/>
      <c r="E176" s="141"/>
      <c r="F176" s="142"/>
      <c r="G176" s="143"/>
      <c r="H176" s="132"/>
    </row>
    <row r="177" spans="1:8" s="144" customFormat="1" ht="17.25" customHeight="1">
      <c r="A177" s="139"/>
      <c r="B177" s="139"/>
      <c r="C177" s="139"/>
      <c r="D177" s="140"/>
      <c r="E177" s="141"/>
      <c r="F177" s="142"/>
      <c r="G177" s="143"/>
      <c r="H177" s="132"/>
    </row>
    <row r="178" spans="1:8" s="144" customFormat="1" ht="17.25" customHeight="1">
      <c r="A178" s="139"/>
      <c r="B178" s="139"/>
      <c r="C178" s="139"/>
      <c r="D178" s="140"/>
      <c r="E178" s="141"/>
      <c r="F178" s="142"/>
      <c r="G178" s="143"/>
      <c r="H178" s="132"/>
    </row>
    <row r="179" spans="1:8" ht="17.25" customHeight="1">
      <c r="A179" s="17"/>
      <c r="B179" s="17"/>
      <c r="C179" s="17"/>
      <c r="D179" s="18"/>
      <c r="E179" s="32"/>
      <c r="F179" s="23"/>
      <c r="G179" s="157"/>
      <c r="H179" s="55"/>
    </row>
    <row r="180" spans="1:8" ht="17.25" customHeight="1">
      <c r="A180" s="17"/>
      <c r="B180" s="17"/>
      <c r="C180" s="17"/>
      <c r="D180" s="18"/>
      <c r="E180" s="32"/>
      <c r="F180" s="23"/>
      <c r="G180" s="157"/>
      <c r="H180" s="55"/>
    </row>
    <row r="181" spans="1:8" ht="17.25" customHeight="1">
      <c r="A181" s="17" t="s">
        <v>651</v>
      </c>
      <c r="B181" s="17"/>
      <c r="C181" s="17"/>
      <c r="D181" s="18"/>
      <c r="E181" s="32"/>
      <c r="F181" s="23"/>
      <c r="G181" s="120" t="s">
        <v>856</v>
      </c>
      <c r="H181" s="84">
        <f>SUM(H182:H194)</f>
        <v>5352.7</v>
      </c>
    </row>
    <row r="182" spans="1:8" ht="17.25" customHeight="1">
      <c r="A182" s="17"/>
      <c r="B182" s="17"/>
      <c r="C182" s="17">
        <v>210</v>
      </c>
      <c r="D182" s="18" t="s">
        <v>652</v>
      </c>
      <c r="E182" s="32" t="s">
        <v>653</v>
      </c>
      <c r="F182" s="23" t="s">
        <v>654</v>
      </c>
      <c r="G182" s="157" t="s">
        <v>655</v>
      </c>
      <c r="H182" s="55"/>
    </row>
    <row r="183" spans="1:8" ht="17.25" customHeight="1">
      <c r="A183" s="17"/>
      <c r="B183" s="17"/>
      <c r="C183" s="17">
        <v>210</v>
      </c>
      <c r="D183" s="18" t="s">
        <v>652</v>
      </c>
      <c r="E183" s="32" t="s">
        <v>872</v>
      </c>
      <c r="F183" s="23" t="s">
        <v>873</v>
      </c>
      <c r="G183" s="157" t="s">
        <v>874</v>
      </c>
      <c r="H183" s="55">
        <v>73</v>
      </c>
    </row>
    <row r="184" spans="1:8" ht="17.25" customHeight="1">
      <c r="A184" s="17"/>
      <c r="B184" s="17"/>
      <c r="C184" s="17">
        <v>210</v>
      </c>
      <c r="D184" s="18" t="s">
        <v>652</v>
      </c>
      <c r="E184" s="32" t="s">
        <v>882</v>
      </c>
      <c r="F184" s="23" t="s">
        <v>883</v>
      </c>
      <c r="G184" s="157" t="s">
        <v>884</v>
      </c>
      <c r="H184" s="55">
        <v>117.7</v>
      </c>
    </row>
    <row r="185" spans="1:8" ht="17.25" customHeight="1">
      <c r="A185" s="17"/>
      <c r="B185" s="17">
        <v>59999</v>
      </c>
      <c r="C185" s="17">
        <v>210</v>
      </c>
      <c r="D185" s="18" t="s">
        <v>652</v>
      </c>
      <c r="E185" s="32" t="s">
        <v>888</v>
      </c>
      <c r="F185" s="23" t="s">
        <v>889</v>
      </c>
      <c r="G185" s="157" t="s">
        <v>890</v>
      </c>
      <c r="H185" s="55"/>
    </row>
    <row r="186" spans="1:8" s="7" customFormat="1" ht="17.25" customHeight="1">
      <c r="A186" s="145"/>
      <c r="B186" s="145"/>
      <c r="C186" s="145">
        <v>210</v>
      </c>
      <c r="D186" s="146" t="s">
        <v>652</v>
      </c>
      <c r="E186" s="147" t="s">
        <v>894</v>
      </c>
      <c r="F186" s="148" t="s">
        <v>895</v>
      </c>
      <c r="G186" s="157" t="s">
        <v>896</v>
      </c>
      <c r="H186" s="56">
        <v>272</v>
      </c>
    </row>
    <row r="187" spans="1:8" s="144" customFormat="1" ht="17.25" customHeight="1">
      <c r="A187" s="139"/>
      <c r="B187" s="139">
        <v>59999</v>
      </c>
      <c r="C187" s="139">
        <v>210</v>
      </c>
      <c r="D187" s="18" t="s">
        <v>652</v>
      </c>
      <c r="E187" s="141" t="s">
        <v>897</v>
      </c>
      <c r="F187" s="142" t="s">
        <v>898</v>
      </c>
      <c r="G187" s="143" t="s">
        <v>899</v>
      </c>
      <c r="H187" s="132">
        <v>2857</v>
      </c>
    </row>
    <row r="188" spans="1:8" s="144" customFormat="1" ht="17.25" customHeight="1">
      <c r="A188" s="139"/>
      <c r="B188" s="139"/>
      <c r="C188" s="139">
        <v>2296013</v>
      </c>
      <c r="D188" s="140" t="s">
        <v>904</v>
      </c>
      <c r="E188" s="141" t="s">
        <v>902</v>
      </c>
      <c r="F188" s="142" t="s">
        <v>900</v>
      </c>
      <c r="G188" s="143" t="s">
        <v>905</v>
      </c>
      <c r="H188" s="132">
        <v>1119</v>
      </c>
    </row>
    <row r="189" spans="1:8" s="144" customFormat="1" ht="17.25" customHeight="1">
      <c r="A189" s="139"/>
      <c r="B189" s="139"/>
      <c r="C189" s="139">
        <v>210</v>
      </c>
      <c r="D189" s="18" t="s">
        <v>652</v>
      </c>
      <c r="E189" s="141" t="s">
        <v>903</v>
      </c>
      <c r="F189" s="142" t="s">
        <v>901</v>
      </c>
      <c r="G189" s="143" t="s">
        <v>908</v>
      </c>
      <c r="H189" s="132">
        <v>543</v>
      </c>
    </row>
    <row r="190" spans="1:8" s="144" customFormat="1" ht="17.25" customHeight="1">
      <c r="A190" s="139"/>
      <c r="B190" s="139"/>
      <c r="C190" s="139">
        <v>210</v>
      </c>
      <c r="D190" s="18" t="s">
        <v>652</v>
      </c>
      <c r="E190" s="141" t="s">
        <v>907</v>
      </c>
      <c r="F190" s="142" t="s">
        <v>906</v>
      </c>
      <c r="G190" s="143" t="s">
        <v>911</v>
      </c>
      <c r="H190" s="132">
        <v>161</v>
      </c>
    </row>
    <row r="191" spans="1:8" s="144" customFormat="1" ht="17.25" customHeight="1">
      <c r="A191" s="139"/>
      <c r="B191" s="139">
        <v>59999</v>
      </c>
      <c r="C191" s="139">
        <v>210</v>
      </c>
      <c r="D191" s="18" t="s">
        <v>652</v>
      </c>
      <c r="E191" s="141" t="s">
        <v>910</v>
      </c>
      <c r="F191" s="142" t="s">
        <v>909</v>
      </c>
      <c r="G191" s="149" t="s">
        <v>912</v>
      </c>
      <c r="H191" s="132">
        <v>210</v>
      </c>
    </row>
    <row r="192" spans="1:8" s="144" customFormat="1" ht="17.25" customHeight="1">
      <c r="A192" s="139"/>
      <c r="B192" s="139"/>
      <c r="C192" s="139"/>
      <c r="D192" s="18"/>
      <c r="E192" s="141"/>
      <c r="F192" s="142"/>
      <c r="G192" s="143"/>
      <c r="H192" s="132"/>
    </row>
    <row r="193" spans="1:8" s="144" customFormat="1" ht="17.25" customHeight="1">
      <c r="A193" s="139"/>
      <c r="B193" s="139"/>
      <c r="C193" s="139"/>
      <c r="D193" s="140"/>
      <c r="E193" s="141"/>
      <c r="F193" s="142"/>
      <c r="G193" s="143"/>
      <c r="H193" s="132"/>
    </row>
    <row r="194" spans="1:8" s="144" customFormat="1" ht="17.25" customHeight="1">
      <c r="A194" s="139"/>
      <c r="B194" s="139"/>
      <c r="C194" s="139"/>
      <c r="D194" s="140"/>
      <c r="E194" s="141"/>
      <c r="F194" s="142"/>
      <c r="G194" s="143"/>
      <c r="H194" s="132"/>
    </row>
    <row r="195" spans="1:8" ht="17.25" customHeight="1">
      <c r="A195" s="17" t="s">
        <v>659</v>
      </c>
      <c r="B195" s="17"/>
      <c r="C195" s="17"/>
      <c r="D195" s="18"/>
      <c r="E195" s="32"/>
      <c r="F195" s="23"/>
      <c r="G195" s="120" t="s">
        <v>857</v>
      </c>
      <c r="H195" s="84">
        <f>SUM(H196:H198)</f>
        <v>268</v>
      </c>
    </row>
    <row r="196" spans="1:8" ht="17.25" customHeight="1">
      <c r="A196" s="17"/>
      <c r="B196" s="17"/>
      <c r="C196" s="17" t="s">
        <v>660</v>
      </c>
      <c r="D196" s="18" t="s">
        <v>661</v>
      </c>
      <c r="E196" s="32" t="s">
        <v>663</v>
      </c>
      <c r="F196" s="23" t="s">
        <v>662</v>
      </c>
      <c r="G196" s="157" t="s">
        <v>664</v>
      </c>
      <c r="H196" s="55">
        <v>268</v>
      </c>
    </row>
    <row r="197" spans="1:8" ht="17.25" customHeight="1">
      <c r="A197" s="17"/>
      <c r="B197" s="17"/>
      <c r="C197" s="17">
        <v>2210105</v>
      </c>
      <c r="D197" s="18" t="s">
        <v>843</v>
      </c>
      <c r="E197" s="32" t="s">
        <v>844</v>
      </c>
      <c r="F197" s="23" t="s">
        <v>845</v>
      </c>
      <c r="G197" s="157" t="s">
        <v>846</v>
      </c>
      <c r="H197" s="55"/>
    </row>
    <row r="198" spans="1:8" ht="17.25" customHeight="1">
      <c r="A198" s="17"/>
      <c r="B198" s="17"/>
      <c r="C198" s="17"/>
      <c r="D198" s="18"/>
      <c r="E198" s="32"/>
      <c r="F198" s="23"/>
      <c r="G198" s="157"/>
      <c r="H198" s="55"/>
    </row>
    <row r="199" spans="1:8" ht="17.25" customHeight="1">
      <c r="A199" s="17" t="s">
        <v>285</v>
      </c>
      <c r="B199" s="17"/>
      <c r="C199" s="17"/>
      <c r="D199" s="18"/>
      <c r="E199" s="32"/>
      <c r="F199" s="23"/>
      <c r="G199" s="120" t="s">
        <v>858</v>
      </c>
      <c r="H199" s="84">
        <f>SUM(H200:H203)</f>
        <v>0</v>
      </c>
    </row>
    <row r="200" spans="1:8" ht="17.25" customHeight="1">
      <c r="A200" s="17"/>
      <c r="B200" s="17"/>
      <c r="C200" s="17"/>
      <c r="D200" s="18"/>
      <c r="E200" s="32"/>
      <c r="F200" s="23"/>
      <c r="G200" s="157"/>
      <c r="H200" s="55"/>
    </row>
    <row r="201" spans="1:8" ht="17.25" customHeight="1">
      <c r="A201" s="17"/>
      <c r="B201" s="17"/>
      <c r="C201" s="17"/>
      <c r="D201" s="18"/>
      <c r="E201" s="32"/>
      <c r="F201" s="23"/>
      <c r="G201" s="157"/>
      <c r="H201" s="55"/>
    </row>
    <row r="202" spans="1:8" ht="17.25" customHeight="1">
      <c r="A202" s="17"/>
      <c r="B202" s="17"/>
      <c r="C202" s="17"/>
      <c r="D202" s="18"/>
      <c r="E202" s="32"/>
      <c r="F202" s="23"/>
      <c r="G202" s="157"/>
      <c r="H202" s="55"/>
    </row>
    <row r="203" spans="1:8" ht="17.25" customHeight="1">
      <c r="A203" s="17"/>
      <c r="B203" s="17"/>
      <c r="C203" s="17"/>
      <c r="D203" s="18"/>
      <c r="E203" s="19"/>
      <c r="F203" s="20"/>
      <c r="G203" s="156"/>
      <c r="H203" s="57"/>
    </row>
    <row r="204" spans="1:8" ht="21" customHeight="1">
      <c r="A204" s="12" t="s">
        <v>291</v>
      </c>
      <c r="B204" s="13"/>
      <c r="C204" s="27"/>
      <c r="D204" s="27"/>
      <c r="E204" s="15"/>
      <c r="F204" s="15"/>
      <c r="G204" s="152"/>
      <c r="H204" s="57">
        <f>SUM(H205,H217,H220,H228,H261,H265,H281,H294,H321,H328,H332,H365,H371,H375,H379,H383,H386,H390,H394)</f>
        <v>27809.170000000002</v>
      </c>
    </row>
    <row r="205" spans="1:8" ht="15.75" customHeight="1">
      <c r="A205" s="17" t="s">
        <v>292</v>
      </c>
      <c r="B205" s="17"/>
      <c r="C205" s="17"/>
      <c r="D205" s="18"/>
      <c r="E205" s="19"/>
      <c r="F205" s="20"/>
      <c r="G205" s="120" t="s">
        <v>293</v>
      </c>
      <c r="H205" s="42">
        <f>SUM(H206:H216)</f>
        <v>43</v>
      </c>
    </row>
    <row r="206" spans="1:8" ht="15.75" customHeight="1">
      <c r="A206" s="17"/>
      <c r="B206" s="17"/>
      <c r="C206" s="17">
        <v>2013899</v>
      </c>
      <c r="D206" s="18" t="s">
        <v>685</v>
      </c>
      <c r="E206" s="32" t="s">
        <v>686</v>
      </c>
      <c r="F206" s="23" t="s">
        <v>687</v>
      </c>
      <c r="G206" s="153" t="s">
        <v>688</v>
      </c>
      <c r="H206" s="42">
        <v>13</v>
      </c>
    </row>
    <row r="207" spans="1:8" ht="15.75" customHeight="1">
      <c r="A207" s="17"/>
      <c r="B207" s="17">
        <v>51301</v>
      </c>
      <c r="C207" s="17">
        <v>2010804</v>
      </c>
      <c r="D207" s="18" t="s">
        <v>691</v>
      </c>
      <c r="E207" s="32" t="s">
        <v>689</v>
      </c>
      <c r="F207" s="23" t="s">
        <v>690</v>
      </c>
      <c r="G207" s="153" t="s">
        <v>692</v>
      </c>
      <c r="H207" s="42">
        <v>19</v>
      </c>
    </row>
    <row r="208" spans="1:8" ht="15.75" customHeight="1">
      <c r="A208" s="17"/>
      <c r="B208" s="17">
        <v>51301</v>
      </c>
      <c r="C208" s="17">
        <v>2013404</v>
      </c>
      <c r="D208" s="18" t="s">
        <v>697</v>
      </c>
      <c r="E208" s="32" t="s">
        <v>698</v>
      </c>
      <c r="F208" s="23" t="s">
        <v>699</v>
      </c>
      <c r="G208" s="153" t="s">
        <v>700</v>
      </c>
      <c r="H208" s="42">
        <v>11</v>
      </c>
    </row>
    <row r="209" spans="1:8" ht="15.75" customHeight="1">
      <c r="A209" s="17"/>
      <c r="B209" s="17"/>
      <c r="C209" s="17"/>
      <c r="D209" s="18"/>
      <c r="E209" s="32"/>
      <c r="F209" s="23"/>
      <c r="G209" s="153"/>
      <c r="H209" s="42"/>
    </row>
    <row r="210" spans="1:8" ht="15.75" customHeight="1">
      <c r="A210" s="17"/>
      <c r="B210" s="17"/>
      <c r="C210" s="17"/>
      <c r="D210" s="18"/>
      <c r="E210" s="19"/>
      <c r="F210" s="20"/>
      <c r="G210" s="153"/>
      <c r="H210" s="42"/>
    </row>
    <row r="211" spans="1:8" ht="15.75" customHeight="1">
      <c r="A211" s="17"/>
      <c r="B211" s="17"/>
      <c r="C211" s="17"/>
      <c r="D211" s="18"/>
      <c r="E211" s="19"/>
      <c r="F211" s="20"/>
      <c r="G211" s="153"/>
      <c r="H211" s="42"/>
    </row>
    <row r="212" spans="1:8" ht="15.75" customHeight="1">
      <c r="A212" s="17"/>
      <c r="B212" s="17"/>
      <c r="C212" s="17"/>
      <c r="D212" s="18"/>
      <c r="E212" s="19"/>
      <c r="F212" s="20"/>
      <c r="G212" s="153"/>
      <c r="H212" s="42"/>
    </row>
    <row r="213" spans="1:8" ht="15.75" customHeight="1">
      <c r="A213" s="17"/>
      <c r="B213" s="17"/>
      <c r="C213" s="17"/>
      <c r="D213" s="18"/>
      <c r="E213" s="19"/>
      <c r="F213" s="20"/>
      <c r="G213" s="153"/>
      <c r="H213" s="42"/>
    </row>
    <row r="214" spans="1:8" ht="15.75" customHeight="1">
      <c r="A214" s="17"/>
      <c r="B214" s="17"/>
      <c r="C214" s="17"/>
      <c r="D214" s="18"/>
      <c r="E214" s="19"/>
      <c r="F214" s="20"/>
      <c r="G214" s="153"/>
      <c r="H214" s="42"/>
    </row>
    <row r="215" spans="1:8" ht="15.75" customHeight="1">
      <c r="A215" s="17"/>
      <c r="B215" s="17"/>
      <c r="C215" s="17"/>
      <c r="D215" s="18"/>
      <c r="E215" s="19"/>
      <c r="F215" s="20"/>
      <c r="G215" s="153"/>
      <c r="H215" s="42"/>
    </row>
    <row r="216" spans="1:8" ht="15.75" customHeight="1">
      <c r="A216" s="17"/>
      <c r="B216" s="17"/>
      <c r="C216" s="17"/>
      <c r="D216" s="18"/>
      <c r="E216" s="19"/>
      <c r="F216" s="20"/>
      <c r="G216" s="153"/>
      <c r="H216" s="42"/>
    </row>
    <row r="217" spans="1:8" ht="15.75" customHeight="1">
      <c r="A217" s="17" t="s">
        <v>315</v>
      </c>
      <c r="B217" s="17"/>
      <c r="C217" s="17"/>
      <c r="D217" s="18"/>
      <c r="E217" s="19"/>
      <c r="F217" s="20"/>
      <c r="G217" s="120" t="s">
        <v>316</v>
      </c>
      <c r="H217" s="42">
        <f>SUM(H218:H219)</f>
        <v>0</v>
      </c>
    </row>
    <row r="218" spans="1:8" ht="15.75" customHeight="1">
      <c r="A218" s="17"/>
      <c r="B218" s="17">
        <v>50299</v>
      </c>
      <c r="C218" s="17">
        <v>2030607</v>
      </c>
      <c r="D218" s="18" t="s">
        <v>701</v>
      </c>
      <c r="E218" s="32" t="s">
        <v>702</v>
      </c>
      <c r="F218" s="23" t="s">
        <v>703</v>
      </c>
      <c r="G218" s="153" t="s">
        <v>704</v>
      </c>
      <c r="H218" s="42"/>
    </row>
    <row r="219" spans="1:8" ht="15.75" customHeight="1">
      <c r="A219" s="17"/>
      <c r="B219" s="17"/>
      <c r="C219" s="17"/>
      <c r="D219" s="18"/>
      <c r="E219" s="19"/>
      <c r="F219" s="20"/>
      <c r="G219" s="153"/>
      <c r="H219" s="42"/>
    </row>
    <row r="220" spans="1:8" ht="15.75" customHeight="1">
      <c r="A220" s="17" t="s">
        <v>321</v>
      </c>
      <c r="B220" s="17"/>
      <c r="C220" s="17"/>
      <c r="D220" s="18"/>
      <c r="E220" s="19"/>
      <c r="F220" s="20"/>
      <c r="G220" s="120" t="s">
        <v>322</v>
      </c>
      <c r="H220" s="42">
        <f>SUM(H221:H227)</f>
        <v>14.4</v>
      </c>
    </row>
    <row r="221" spans="1:8" ht="15.75" customHeight="1">
      <c r="A221" s="17"/>
      <c r="B221" s="17">
        <v>51301</v>
      </c>
      <c r="C221" s="17">
        <v>2040220</v>
      </c>
      <c r="D221" s="18" t="s">
        <v>693</v>
      </c>
      <c r="E221" s="123" t="s">
        <v>694</v>
      </c>
      <c r="F221" s="23" t="s">
        <v>695</v>
      </c>
      <c r="G221" s="153" t="s">
        <v>696</v>
      </c>
      <c r="H221" s="42">
        <v>14.4</v>
      </c>
    </row>
    <row r="222" spans="1:8" ht="15.75" customHeight="1">
      <c r="A222" s="17"/>
      <c r="B222" s="17"/>
      <c r="C222" s="17"/>
      <c r="D222" s="18"/>
      <c r="E222" s="19"/>
      <c r="F222" s="20"/>
      <c r="G222" s="153"/>
      <c r="H222" s="42"/>
    </row>
    <row r="223" spans="1:8" ht="15.75" customHeight="1">
      <c r="A223" s="17"/>
      <c r="B223" s="17"/>
      <c r="C223" s="17"/>
      <c r="D223" s="18"/>
      <c r="E223" s="19"/>
      <c r="F223" s="20"/>
      <c r="G223" s="153"/>
      <c r="H223" s="42"/>
    </row>
    <row r="224" spans="1:8" ht="15.75" customHeight="1">
      <c r="A224" s="17"/>
      <c r="B224" s="17"/>
      <c r="C224" s="17"/>
      <c r="D224" s="18"/>
      <c r="E224" s="19"/>
      <c r="F224" s="20"/>
      <c r="G224" s="153"/>
      <c r="H224" s="42"/>
    </row>
    <row r="225" spans="1:8" ht="15.75" customHeight="1">
      <c r="A225" s="17"/>
      <c r="B225" s="17"/>
      <c r="C225" s="17"/>
      <c r="D225" s="18"/>
      <c r="E225" s="19"/>
      <c r="F225" s="20"/>
      <c r="G225" s="153"/>
      <c r="H225" s="42"/>
    </row>
    <row r="226" spans="1:8" ht="15.75" customHeight="1">
      <c r="A226" s="17"/>
      <c r="B226" s="17"/>
      <c r="C226" s="17"/>
      <c r="D226" s="18"/>
      <c r="E226" s="19"/>
      <c r="F226" s="20"/>
      <c r="G226" s="153"/>
      <c r="H226" s="42"/>
    </row>
    <row r="227" spans="1:8" ht="15.75" customHeight="1">
      <c r="A227" s="17"/>
      <c r="B227" s="17"/>
      <c r="C227" s="17"/>
      <c r="D227" s="18"/>
      <c r="E227" s="19"/>
      <c r="F227" s="20"/>
      <c r="G227" s="153"/>
      <c r="H227" s="42"/>
    </row>
    <row r="228" spans="1:8" ht="15.75" customHeight="1">
      <c r="A228" s="17" t="s">
        <v>328</v>
      </c>
      <c r="B228" s="17"/>
      <c r="C228" s="17"/>
      <c r="D228" s="18"/>
      <c r="E228" s="19"/>
      <c r="F228" s="20"/>
      <c r="G228" s="120" t="s">
        <v>329</v>
      </c>
      <c r="H228" s="42">
        <f>SUM(H229:H260)</f>
        <v>1672.8</v>
      </c>
    </row>
    <row r="229" spans="1:8" ht="15.75" customHeight="1">
      <c r="A229" s="17"/>
      <c r="B229" s="17"/>
      <c r="C229" s="17">
        <v>20502</v>
      </c>
      <c r="D229" s="18" t="s">
        <v>712</v>
      </c>
      <c r="E229" s="32" t="s">
        <v>721</v>
      </c>
      <c r="F229" s="23" t="s">
        <v>722</v>
      </c>
      <c r="G229" s="153" t="s">
        <v>723</v>
      </c>
      <c r="H229" s="42">
        <v>35.1</v>
      </c>
    </row>
    <row r="230" spans="1:8" ht="15.75" customHeight="1">
      <c r="A230" s="17"/>
      <c r="B230" s="17"/>
      <c r="C230" s="17">
        <v>2050201</v>
      </c>
      <c r="D230" s="18" t="s">
        <v>729</v>
      </c>
      <c r="E230" s="32" t="s">
        <v>727</v>
      </c>
      <c r="F230" s="23" t="s">
        <v>728</v>
      </c>
      <c r="G230" s="153" t="s">
        <v>730</v>
      </c>
      <c r="H230" s="42">
        <v>133.4</v>
      </c>
    </row>
    <row r="231" spans="1:8" ht="15.75" customHeight="1">
      <c r="A231" s="17"/>
      <c r="B231" s="17">
        <v>50601</v>
      </c>
      <c r="C231" s="17">
        <v>2050201</v>
      </c>
      <c r="D231" s="18" t="s">
        <v>729</v>
      </c>
      <c r="E231" s="32" t="s">
        <v>731</v>
      </c>
      <c r="F231" s="23" t="s">
        <v>732</v>
      </c>
      <c r="G231" s="153" t="s">
        <v>733</v>
      </c>
      <c r="H231" s="42">
        <v>512</v>
      </c>
    </row>
    <row r="232" spans="1:8" ht="15.75" customHeight="1">
      <c r="A232" s="17"/>
      <c r="B232" s="17">
        <v>50601</v>
      </c>
      <c r="C232" s="17">
        <v>2050305</v>
      </c>
      <c r="D232" s="18" t="s">
        <v>742</v>
      </c>
      <c r="E232" s="32" t="s">
        <v>743</v>
      </c>
      <c r="F232" s="23" t="s">
        <v>744</v>
      </c>
      <c r="G232" s="153" t="s">
        <v>745</v>
      </c>
      <c r="H232" s="42"/>
    </row>
    <row r="233" spans="1:8" s="129" customFormat="1" ht="13.9" customHeight="1">
      <c r="A233" s="124"/>
      <c r="B233" s="124"/>
      <c r="C233" s="124">
        <v>20507</v>
      </c>
      <c r="D233" s="125" t="s">
        <v>746</v>
      </c>
      <c r="E233" s="126" t="s">
        <v>747</v>
      </c>
      <c r="F233" s="127" t="s">
        <v>748</v>
      </c>
      <c r="G233" s="172" t="s">
        <v>749</v>
      </c>
      <c r="H233" s="128">
        <v>112</v>
      </c>
    </row>
    <row r="234" spans="1:8" ht="15.75" customHeight="1">
      <c r="A234" s="17"/>
      <c r="B234" s="17"/>
      <c r="C234" s="17">
        <v>2050204</v>
      </c>
      <c r="D234" s="18" t="s">
        <v>756</v>
      </c>
      <c r="E234" s="126" t="s">
        <v>757</v>
      </c>
      <c r="F234" s="127" t="s">
        <v>758</v>
      </c>
      <c r="G234" s="153" t="s">
        <v>759</v>
      </c>
      <c r="H234" s="42">
        <v>780</v>
      </c>
    </row>
    <row r="235" spans="1:8" ht="15.75" customHeight="1">
      <c r="A235" s="17"/>
      <c r="B235" s="17"/>
      <c r="C235" s="17">
        <v>20502</v>
      </c>
      <c r="D235" s="18" t="s">
        <v>712</v>
      </c>
      <c r="E235" s="32" t="s">
        <v>735</v>
      </c>
      <c r="F235" s="23" t="s">
        <v>736</v>
      </c>
      <c r="G235" s="157" t="s">
        <v>820</v>
      </c>
      <c r="H235" s="42">
        <v>100.3</v>
      </c>
    </row>
    <row r="236" spans="1:8" ht="15.75" customHeight="1">
      <c r="A236" s="17"/>
      <c r="B236" s="17"/>
      <c r="C236" s="17"/>
      <c r="D236" s="18"/>
      <c r="E236" s="19"/>
      <c r="F236" s="20"/>
      <c r="G236" s="153"/>
      <c r="H236" s="42"/>
    </row>
    <row r="237" spans="1:8" ht="15.75" customHeight="1">
      <c r="A237" s="17"/>
      <c r="B237" s="17"/>
      <c r="C237" s="17"/>
      <c r="D237" s="18"/>
      <c r="E237" s="19"/>
      <c r="F237" s="20"/>
      <c r="G237" s="153"/>
      <c r="H237" s="42"/>
    </row>
    <row r="238" spans="1:8" ht="15.75" customHeight="1">
      <c r="A238" s="17"/>
      <c r="B238" s="17"/>
      <c r="C238" s="17"/>
      <c r="D238" s="18"/>
      <c r="E238" s="19"/>
      <c r="F238" s="20"/>
      <c r="G238" s="153"/>
      <c r="H238" s="42"/>
    </row>
    <row r="239" spans="1:8" ht="15.75" customHeight="1">
      <c r="A239" s="17"/>
      <c r="B239" s="17"/>
      <c r="C239" s="17"/>
      <c r="D239" s="18"/>
      <c r="E239" s="39"/>
      <c r="F239" s="23"/>
      <c r="G239" s="153"/>
      <c r="H239" s="42"/>
    </row>
    <row r="240" spans="1:8" ht="15.75" customHeight="1">
      <c r="A240" s="17"/>
      <c r="B240" s="17"/>
      <c r="C240" s="17"/>
      <c r="D240" s="18"/>
      <c r="E240" s="39"/>
      <c r="F240" s="23"/>
      <c r="G240" s="153"/>
      <c r="H240" s="42"/>
    </row>
    <row r="241" spans="1:8" ht="15.75" customHeight="1">
      <c r="A241" s="17"/>
      <c r="B241" s="17"/>
      <c r="C241" s="17"/>
      <c r="D241" s="18"/>
      <c r="E241" s="39"/>
      <c r="F241" s="23"/>
      <c r="G241" s="153"/>
      <c r="H241" s="42"/>
    </row>
    <row r="242" spans="1:8" ht="15.75" customHeight="1">
      <c r="A242" s="17"/>
      <c r="B242" s="17"/>
      <c r="C242" s="17"/>
      <c r="D242" s="18"/>
      <c r="E242" s="39"/>
      <c r="F242" s="23"/>
      <c r="G242" s="153"/>
      <c r="H242" s="42"/>
    </row>
    <row r="243" spans="1:8" ht="15.75" customHeight="1">
      <c r="A243" s="17"/>
      <c r="B243" s="17"/>
      <c r="C243" s="17"/>
      <c r="D243" s="18"/>
      <c r="E243" s="39"/>
      <c r="F243" s="23"/>
      <c r="G243" s="153"/>
      <c r="H243" s="57"/>
    </row>
    <row r="244" spans="1:8" ht="15.75" customHeight="1">
      <c r="A244" s="17"/>
      <c r="B244" s="17"/>
      <c r="C244" s="17"/>
      <c r="D244" s="18"/>
      <c r="E244" s="39"/>
      <c r="F244" s="23"/>
      <c r="G244" s="153"/>
      <c r="H244" s="42"/>
    </row>
    <row r="245" spans="1:8" ht="15.75" customHeight="1">
      <c r="A245" s="17"/>
      <c r="B245" s="17"/>
      <c r="C245" s="17"/>
      <c r="D245" s="18"/>
      <c r="E245" s="39"/>
      <c r="F245" s="23"/>
      <c r="G245" s="153"/>
      <c r="H245" s="42"/>
    </row>
    <row r="246" spans="1:8" ht="15.75" customHeight="1">
      <c r="A246" s="17"/>
      <c r="B246" s="17"/>
      <c r="C246" s="17"/>
      <c r="D246" s="18"/>
      <c r="E246" s="39"/>
      <c r="F246" s="23"/>
      <c r="G246" s="153"/>
      <c r="H246" s="42"/>
    </row>
    <row r="247" spans="1:8" ht="15.75" customHeight="1">
      <c r="A247" s="17"/>
      <c r="B247" s="17"/>
      <c r="C247" s="17"/>
      <c r="D247" s="18"/>
      <c r="E247" s="39"/>
      <c r="F247" s="23"/>
      <c r="G247" s="153"/>
      <c r="H247" s="42"/>
    </row>
    <row r="248" spans="1:8" ht="15.75" customHeight="1">
      <c r="A248" s="17"/>
      <c r="B248" s="17"/>
      <c r="C248" s="17"/>
      <c r="D248" s="18"/>
      <c r="E248" s="39"/>
      <c r="F248" s="23"/>
      <c r="G248" s="153"/>
      <c r="H248" s="42"/>
    </row>
    <row r="249" spans="1:8" ht="15.75" customHeight="1">
      <c r="A249" s="17"/>
      <c r="B249" s="17"/>
      <c r="C249" s="17"/>
      <c r="D249" s="18"/>
      <c r="E249" s="39"/>
      <c r="F249" s="23"/>
      <c r="G249" s="153"/>
      <c r="H249" s="42"/>
    </row>
    <row r="250" spans="1:8" ht="15.75" customHeight="1">
      <c r="A250" s="17"/>
      <c r="B250" s="17"/>
      <c r="C250" s="17"/>
      <c r="D250" s="18"/>
      <c r="E250" s="39"/>
      <c r="F250" s="23"/>
      <c r="G250" s="153"/>
      <c r="H250" s="42"/>
    </row>
    <row r="251" spans="1:8" ht="15.75" customHeight="1">
      <c r="A251" s="17"/>
      <c r="B251" s="17"/>
      <c r="C251" s="17"/>
      <c r="D251" s="18"/>
      <c r="E251" s="39"/>
      <c r="F251" s="23"/>
      <c r="G251" s="153"/>
      <c r="H251" s="42"/>
    </row>
    <row r="252" spans="1:8" ht="15.75" customHeight="1">
      <c r="A252" s="17"/>
      <c r="B252" s="17"/>
      <c r="C252" s="17"/>
      <c r="D252" s="18"/>
      <c r="E252" s="39"/>
      <c r="F252" s="23"/>
      <c r="G252" s="153"/>
      <c r="H252" s="42"/>
    </row>
    <row r="253" spans="1:8" ht="15.75" customHeight="1">
      <c r="A253" s="17"/>
      <c r="B253" s="17"/>
      <c r="C253" s="17"/>
      <c r="D253" s="18"/>
      <c r="E253" s="39"/>
      <c r="F253" s="23"/>
      <c r="G253" s="153"/>
      <c r="H253" s="42"/>
    </row>
    <row r="254" spans="1:8" ht="15.75" customHeight="1">
      <c r="A254" s="17"/>
      <c r="B254" s="17"/>
      <c r="C254" s="17"/>
      <c r="D254" s="18"/>
      <c r="E254" s="39"/>
      <c r="F254" s="23"/>
      <c r="G254" s="153"/>
      <c r="H254" s="42"/>
    </row>
    <row r="255" spans="1:8" ht="15.75" customHeight="1">
      <c r="A255" s="17"/>
      <c r="B255" s="17"/>
      <c r="C255" s="17"/>
      <c r="D255" s="18"/>
      <c r="E255" s="39"/>
      <c r="F255" s="23"/>
      <c r="G255" s="153"/>
      <c r="H255" s="42"/>
    </row>
    <row r="256" spans="1:8" ht="15.75" customHeight="1">
      <c r="A256" s="17"/>
      <c r="B256" s="17"/>
      <c r="C256" s="17"/>
      <c r="D256" s="18"/>
      <c r="E256" s="39"/>
      <c r="F256" s="23"/>
      <c r="G256" s="153"/>
      <c r="H256" s="42"/>
    </row>
    <row r="257" spans="1:8" ht="15.75" customHeight="1">
      <c r="A257" s="17"/>
      <c r="B257" s="17"/>
      <c r="C257" s="17"/>
      <c r="D257" s="18"/>
      <c r="E257" s="39"/>
      <c r="F257" s="23"/>
      <c r="G257" s="153"/>
      <c r="H257" s="42"/>
    </row>
    <row r="258" spans="1:8" ht="15.75" customHeight="1">
      <c r="A258" s="17"/>
      <c r="B258" s="17"/>
      <c r="C258" s="17"/>
      <c r="D258" s="18"/>
      <c r="E258" s="39"/>
      <c r="F258" s="23"/>
      <c r="G258" s="153"/>
      <c r="H258" s="42"/>
    </row>
    <row r="259" spans="1:8" ht="15.75" customHeight="1">
      <c r="A259" s="17"/>
      <c r="B259" s="17"/>
      <c r="C259" s="17"/>
      <c r="D259" s="18"/>
      <c r="E259" s="39"/>
      <c r="F259" s="23"/>
      <c r="G259" s="153"/>
      <c r="H259" s="42"/>
    </row>
    <row r="260" spans="1:8" ht="15.75" customHeight="1">
      <c r="A260" s="17"/>
      <c r="B260" s="17"/>
      <c r="C260" s="17"/>
      <c r="D260" s="18"/>
      <c r="E260" s="19"/>
      <c r="F260" s="20"/>
      <c r="G260" s="153"/>
      <c r="H260" s="42"/>
    </row>
    <row r="261" spans="1:8" ht="15.75" customHeight="1">
      <c r="A261" s="17" t="s">
        <v>371</v>
      </c>
      <c r="B261" s="17"/>
      <c r="C261" s="17"/>
      <c r="D261" s="18"/>
      <c r="E261" s="19"/>
      <c r="F261" s="20"/>
      <c r="G261" s="120" t="s">
        <v>372</v>
      </c>
      <c r="H261" s="42">
        <f>SUM(H262:H264)</f>
        <v>0</v>
      </c>
    </row>
    <row r="262" spans="1:8" ht="15.75" customHeight="1">
      <c r="A262" s="17"/>
      <c r="B262" s="17"/>
      <c r="C262" s="17"/>
      <c r="D262" s="18"/>
      <c r="E262" s="19"/>
      <c r="F262" s="20"/>
      <c r="G262" s="153"/>
      <c r="H262" s="42"/>
    </row>
    <row r="263" spans="1:8" ht="15.75" customHeight="1">
      <c r="A263" s="17"/>
      <c r="B263" s="17"/>
      <c r="C263" s="17"/>
      <c r="D263" s="18"/>
      <c r="E263" s="19"/>
      <c r="F263" s="20"/>
      <c r="G263" s="153"/>
      <c r="H263" s="42"/>
    </row>
    <row r="264" spans="1:8" ht="15.75" customHeight="1">
      <c r="A264" s="17"/>
      <c r="B264" s="17"/>
      <c r="C264" s="17"/>
      <c r="D264" s="18"/>
      <c r="E264" s="19"/>
      <c r="F264" s="20"/>
      <c r="G264" s="153"/>
      <c r="H264" s="42"/>
    </row>
    <row r="265" spans="1:8" ht="15.75" customHeight="1">
      <c r="A265" s="17" t="s">
        <v>373</v>
      </c>
      <c r="B265" s="17"/>
      <c r="C265" s="17"/>
      <c r="D265" s="18"/>
      <c r="E265" s="19"/>
      <c r="F265" s="20"/>
      <c r="G265" s="120" t="s">
        <v>374</v>
      </c>
      <c r="H265" s="42">
        <f>SUM(H266:H280)</f>
        <v>467.78</v>
      </c>
    </row>
    <row r="266" spans="1:8" ht="15.75" customHeight="1">
      <c r="A266" s="17"/>
      <c r="B266" s="17"/>
      <c r="C266" s="17">
        <v>2070204</v>
      </c>
      <c r="D266" s="18" t="s">
        <v>771</v>
      </c>
      <c r="E266" s="126" t="s">
        <v>772</v>
      </c>
      <c r="F266" s="127" t="s">
        <v>773</v>
      </c>
      <c r="G266" s="153" t="s">
        <v>774</v>
      </c>
      <c r="H266" s="42"/>
    </row>
    <row r="267" spans="1:8" ht="15.75" customHeight="1">
      <c r="A267" s="17"/>
      <c r="B267" s="17">
        <v>50299</v>
      </c>
      <c r="C267" s="17">
        <v>2070699</v>
      </c>
      <c r="D267" s="18" t="s">
        <v>777</v>
      </c>
      <c r="E267" s="126" t="s">
        <v>775</v>
      </c>
      <c r="F267" s="127" t="s">
        <v>776</v>
      </c>
      <c r="G267" s="153" t="s">
        <v>778</v>
      </c>
      <c r="H267" s="42">
        <v>30.28</v>
      </c>
    </row>
    <row r="268" spans="1:8" ht="15.75" customHeight="1">
      <c r="A268" s="17"/>
      <c r="B268" s="17">
        <v>50502</v>
      </c>
      <c r="C268" s="17">
        <v>2070199</v>
      </c>
      <c r="D268" s="18" t="s">
        <v>779</v>
      </c>
      <c r="E268" s="32" t="s">
        <v>780</v>
      </c>
      <c r="F268" s="23" t="s">
        <v>781</v>
      </c>
      <c r="G268" s="157" t="s">
        <v>783</v>
      </c>
      <c r="H268" s="42">
        <v>20</v>
      </c>
    </row>
    <row r="269" spans="1:8" ht="15.75" customHeight="1">
      <c r="A269" s="17"/>
      <c r="B269" s="17"/>
      <c r="C269" s="17">
        <v>2070199</v>
      </c>
      <c r="D269" s="18" t="s">
        <v>779</v>
      </c>
      <c r="E269" s="32" t="s">
        <v>784</v>
      </c>
      <c r="F269" s="23" t="s">
        <v>785</v>
      </c>
      <c r="G269" s="173" t="s">
        <v>788</v>
      </c>
      <c r="H269" s="42">
        <v>70</v>
      </c>
    </row>
    <row r="270" spans="1:8" ht="15.75" customHeight="1">
      <c r="A270" s="17"/>
      <c r="B270" s="17"/>
      <c r="C270" s="17">
        <v>2070199</v>
      </c>
      <c r="D270" s="18" t="s">
        <v>779</v>
      </c>
      <c r="E270" s="32" t="s">
        <v>786</v>
      </c>
      <c r="F270" s="23" t="s">
        <v>787</v>
      </c>
      <c r="G270" s="173" t="s">
        <v>789</v>
      </c>
      <c r="H270" s="42">
        <v>57</v>
      </c>
    </row>
    <row r="271" spans="1:8" ht="15.75" customHeight="1">
      <c r="A271" s="17"/>
      <c r="B271" s="17"/>
      <c r="C271" s="17">
        <v>2070111</v>
      </c>
      <c r="D271" s="18" t="s">
        <v>792</v>
      </c>
      <c r="E271" s="32" t="s">
        <v>790</v>
      </c>
      <c r="F271" s="23" t="s">
        <v>791</v>
      </c>
      <c r="G271" s="153" t="s">
        <v>793</v>
      </c>
      <c r="H271" s="42"/>
    </row>
    <row r="272" spans="1:8" ht="15.75" customHeight="1">
      <c r="A272" s="17"/>
      <c r="B272" s="17"/>
      <c r="C272" s="17">
        <v>2070204</v>
      </c>
      <c r="D272" s="18" t="s">
        <v>771</v>
      </c>
      <c r="E272" s="32" t="s">
        <v>794</v>
      </c>
      <c r="F272" s="23" t="s">
        <v>795</v>
      </c>
      <c r="G272" s="153" t="s">
        <v>796</v>
      </c>
      <c r="H272" s="42"/>
    </row>
    <row r="273" spans="1:8" ht="15.75" customHeight="1">
      <c r="A273" s="17"/>
      <c r="B273" s="17">
        <v>50599</v>
      </c>
      <c r="C273" s="17">
        <v>2070199</v>
      </c>
      <c r="D273" s="18" t="s">
        <v>779</v>
      </c>
      <c r="E273" s="32" t="s">
        <v>797</v>
      </c>
      <c r="F273" s="23" t="s">
        <v>798</v>
      </c>
      <c r="G273" s="153" t="s">
        <v>799</v>
      </c>
      <c r="H273" s="57">
        <v>75</v>
      </c>
    </row>
    <row r="274" spans="1:8" ht="15.75" customHeight="1">
      <c r="A274" s="17"/>
      <c r="B274" s="17">
        <v>51301</v>
      </c>
      <c r="C274" s="17">
        <v>2070399</v>
      </c>
      <c r="D274" s="18" t="s">
        <v>800</v>
      </c>
      <c r="E274" s="32" t="s">
        <v>802</v>
      </c>
      <c r="F274" s="23" t="s">
        <v>801</v>
      </c>
      <c r="G274" s="153" t="s">
        <v>803</v>
      </c>
      <c r="H274" s="57"/>
    </row>
    <row r="275" spans="1:8" ht="15.75" customHeight="1">
      <c r="A275" s="17"/>
      <c r="B275" s="17"/>
      <c r="C275" s="17">
        <v>2070199</v>
      </c>
      <c r="D275" s="18" t="s">
        <v>779</v>
      </c>
      <c r="E275" s="32" t="s">
        <v>804</v>
      </c>
      <c r="F275" s="23" t="s">
        <v>805</v>
      </c>
      <c r="G275" s="153" t="s">
        <v>806</v>
      </c>
      <c r="H275" s="55">
        <v>200</v>
      </c>
    </row>
    <row r="276" spans="1:8" ht="15.75" customHeight="1">
      <c r="A276" s="17"/>
      <c r="B276" s="17"/>
      <c r="C276" s="17">
        <v>2070199</v>
      </c>
      <c r="D276" s="18" t="s">
        <v>779</v>
      </c>
      <c r="E276" s="32" t="s">
        <v>807</v>
      </c>
      <c r="F276" s="23" t="s">
        <v>808</v>
      </c>
      <c r="G276" s="158" t="s">
        <v>811</v>
      </c>
      <c r="H276" s="57">
        <v>9.5</v>
      </c>
    </row>
    <row r="277" spans="1:8" ht="15.75" customHeight="1">
      <c r="A277" s="17"/>
      <c r="B277" s="17"/>
      <c r="C277" s="17">
        <v>2070799</v>
      </c>
      <c r="D277" s="18" t="s">
        <v>816</v>
      </c>
      <c r="E277" s="32" t="s">
        <v>817</v>
      </c>
      <c r="F277" s="23" t="s">
        <v>818</v>
      </c>
      <c r="G277" s="153" t="s">
        <v>819</v>
      </c>
      <c r="H277" s="57">
        <v>6</v>
      </c>
    </row>
    <row r="278" spans="1:8" ht="15.75" customHeight="1">
      <c r="A278" s="17"/>
      <c r="B278" s="17"/>
      <c r="C278" s="17"/>
      <c r="D278" s="18"/>
      <c r="E278" s="19"/>
      <c r="F278" s="20"/>
      <c r="G278" s="153"/>
      <c r="H278" s="57"/>
    </row>
    <row r="279" spans="1:8" ht="15.75" customHeight="1">
      <c r="A279" s="17"/>
      <c r="B279" s="17"/>
      <c r="C279" s="17"/>
      <c r="D279" s="18"/>
      <c r="E279" s="19"/>
      <c r="F279" s="20"/>
      <c r="G279" s="153"/>
      <c r="H279" s="42"/>
    </row>
    <row r="280" spans="1:8" ht="15.75" customHeight="1">
      <c r="A280" s="17"/>
      <c r="B280" s="17"/>
      <c r="C280" s="17"/>
      <c r="D280" s="18"/>
      <c r="E280" s="19"/>
      <c r="F280" s="20"/>
      <c r="G280" s="153"/>
      <c r="H280" s="57"/>
    </row>
    <row r="281" spans="1:8" ht="15.75" customHeight="1">
      <c r="A281" s="17" t="s">
        <v>401</v>
      </c>
      <c r="B281" s="17"/>
      <c r="C281" s="17"/>
      <c r="D281" s="18"/>
      <c r="E281" s="19"/>
      <c r="F281" s="20"/>
      <c r="G281" s="120" t="s">
        <v>402</v>
      </c>
      <c r="H281" s="57">
        <f>SUM(H282:H293)</f>
        <v>1272</v>
      </c>
    </row>
    <row r="282" spans="1:8" ht="15.75" customHeight="1">
      <c r="A282" s="17"/>
      <c r="B282" s="17"/>
      <c r="C282" s="17">
        <v>20808</v>
      </c>
      <c r="D282" s="18" t="s">
        <v>859</v>
      </c>
      <c r="E282" s="32" t="s">
        <v>860</v>
      </c>
      <c r="F282" s="23" t="s">
        <v>861</v>
      </c>
      <c r="G282" s="157" t="s">
        <v>863</v>
      </c>
      <c r="H282" s="57">
        <v>1272</v>
      </c>
    </row>
    <row r="283" spans="1:8" ht="15.75" customHeight="1">
      <c r="A283" s="17"/>
      <c r="B283" s="17"/>
      <c r="C283" s="17"/>
      <c r="D283" s="18"/>
      <c r="E283" s="19"/>
      <c r="F283" s="20"/>
      <c r="G283" s="153"/>
      <c r="H283" s="57"/>
    </row>
    <row r="284" spans="1:8" ht="15.75" customHeight="1">
      <c r="A284" s="17"/>
      <c r="B284" s="17"/>
      <c r="C284" s="17"/>
      <c r="D284" s="18"/>
      <c r="E284" s="19"/>
      <c r="F284" s="20"/>
      <c r="G284" s="153"/>
      <c r="H284" s="57"/>
    </row>
    <row r="285" spans="1:8" ht="15.75" customHeight="1">
      <c r="A285" s="17"/>
      <c r="B285" s="17"/>
      <c r="C285" s="17"/>
      <c r="D285" s="18"/>
      <c r="E285" s="19"/>
      <c r="F285" s="20"/>
      <c r="G285" s="153"/>
      <c r="H285" s="57"/>
    </row>
    <row r="286" spans="1:8" ht="15.75" customHeight="1">
      <c r="A286" s="17"/>
      <c r="B286" s="17"/>
      <c r="C286" s="17"/>
      <c r="D286" s="18"/>
      <c r="E286" s="19"/>
      <c r="F286" s="20"/>
      <c r="G286" s="153"/>
      <c r="H286" s="57"/>
    </row>
    <row r="287" spans="1:8" ht="15.75" customHeight="1">
      <c r="A287" s="17"/>
      <c r="B287" s="17"/>
      <c r="C287" s="17"/>
      <c r="D287" s="18"/>
      <c r="E287" s="19"/>
      <c r="F287" s="20"/>
      <c r="G287" s="153"/>
      <c r="H287" s="57"/>
    </row>
    <row r="288" spans="1:8" ht="15.75" customHeight="1">
      <c r="A288" s="17"/>
      <c r="B288" s="17"/>
      <c r="C288" s="17"/>
      <c r="D288" s="18"/>
      <c r="E288" s="19"/>
      <c r="F288" s="20"/>
      <c r="G288" s="153"/>
      <c r="H288" s="57"/>
    </row>
    <row r="289" spans="1:8" ht="15.75" customHeight="1">
      <c r="A289" s="17"/>
      <c r="B289" s="17"/>
      <c r="C289" s="17"/>
      <c r="D289" s="18"/>
      <c r="E289" s="19"/>
      <c r="F289" s="20"/>
      <c r="G289" s="153"/>
      <c r="H289" s="57"/>
    </row>
    <row r="290" spans="1:8" ht="15.75" customHeight="1">
      <c r="A290" s="17"/>
      <c r="B290" s="17"/>
      <c r="C290" s="17"/>
      <c r="D290" s="18"/>
      <c r="E290" s="19"/>
      <c r="F290" s="20"/>
      <c r="G290" s="153"/>
      <c r="H290" s="57"/>
    </row>
    <row r="291" spans="1:8" ht="15.75" customHeight="1">
      <c r="A291" s="17"/>
      <c r="B291" s="17"/>
      <c r="C291" s="17"/>
      <c r="D291" s="18"/>
      <c r="E291" s="19"/>
      <c r="F291" s="20"/>
      <c r="G291" s="153"/>
      <c r="H291" s="57"/>
    </row>
    <row r="292" spans="1:8" ht="15.75" customHeight="1">
      <c r="A292" s="17"/>
      <c r="B292" s="17"/>
      <c r="C292" s="17"/>
      <c r="D292" s="18"/>
      <c r="E292" s="19"/>
      <c r="F292" s="20"/>
      <c r="G292" s="153"/>
      <c r="H292" s="57"/>
    </row>
    <row r="293" spans="1:8" ht="15.75" customHeight="1">
      <c r="A293" s="17"/>
      <c r="B293" s="17"/>
      <c r="C293" s="17"/>
      <c r="D293" s="18"/>
      <c r="E293" s="19"/>
      <c r="F293" s="20"/>
      <c r="G293" s="153"/>
      <c r="H293" s="57"/>
    </row>
    <row r="294" spans="1:8" ht="24.75" customHeight="1">
      <c r="A294" s="17" t="s">
        <v>421</v>
      </c>
      <c r="B294" s="17"/>
      <c r="C294" s="17"/>
      <c r="D294" s="18"/>
      <c r="E294" s="19"/>
      <c r="F294" s="20"/>
      <c r="G294" s="120" t="s">
        <v>422</v>
      </c>
      <c r="H294" s="57">
        <f>SUM(H295:H320)</f>
        <v>136</v>
      </c>
    </row>
    <row r="295" spans="1:8" ht="15.75" customHeight="1">
      <c r="A295" s="17"/>
      <c r="B295" s="17"/>
      <c r="C295" s="17">
        <v>21014</v>
      </c>
      <c r="D295" s="18" t="s">
        <v>864</v>
      </c>
      <c r="E295" s="32" t="s">
        <v>865</v>
      </c>
      <c r="F295" s="23" t="s">
        <v>866</v>
      </c>
      <c r="G295" s="153" t="s">
        <v>867</v>
      </c>
      <c r="H295" s="57">
        <v>69</v>
      </c>
    </row>
    <row r="296" spans="1:8" ht="15.75" customHeight="1">
      <c r="A296" s="17"/>
      <c r="B296" s="17">
        <v>59999</v>
      </c>
      <c r="C296" s="17">
        <v>210</v>
      </c>
      <c r="D296" s="18" t="s">
        <v>652</v>
      </c>
      <c r="E296" s="32" t="s">
        <v>876</v>
      </c>
      <c r="F296" s="23" t="s">
        <v>875</v>
      </c>
      <c r="G296" s="153" t="s">
        <v>877</v>
      </c>
      <c r="H296" s="57">
        <v>67</v>
      </c>
    </row>
    <row r="297" spans="1:8" ht="15.75" customHeight="1">
      <c r="A297" s="17"/>
      <c r="B297" s="17"/>
      <c r="C297" s="17"/>
      <c r="D297" s="18"/>
      <c r="E297" s="19"/>
      <c r="F297" s="20"/>
      <c r="G297" s="153"/>
      <c r="H297" s="57"/>
    </row>
    <row r="298" spans="1:8" ht="15.75" customHeight="1">
      <c r="A298" s="17"/>
      <c r="B298" s="17"/>
      <c r="C298" s="17"/>
      <c r="D298" s="18"/>
      <c r="E298" s="19"/>
      <c r="F298" s="20"/>
      <c r="G298" s="153"/>
      <c r="H298" s="57"/>
    </row>
    <row r="299" spans="1:8" ht="15.75" customHeight="1">
      <c r="A299" s="17"/>
      <c r="B299" s="17"/>
      <c r="C299" s="17"/>
      <c r="D299" s="18"/>
      <c r="E299" s="19"/>
      <c r="F299" s="20"/>
      <c r="G299" s="153"/>
      <c r="H299" s="57"/>
    </row>
    <row r="300" spans="1:8" ht="15.75" customHeight="1">
      <c r="A300" s="17"/>
      <c r="B300" s="17"/>
      <c r="C300" s="17"/>
      <c r="D300" s="18"/>
      <c r="E300" s="19"/>
      <c r="F300" s="20"/>
      <c r="G300" s="153"/>
      <c r="H300" s="57"/>
    </row>
    <row r="301" spans="1:8" ht="15.75" customHeight="1">
      <c r="A301" s="17"/>
      <c r="B301" s="17"/>
      <c r="C301" s="17"/>
      <c r="D301" s="18"/>
      <c r="E301" s="19"/>
      <c r="F301" s="20"/>
      <c r="G301" s="153"/>
      <c r="H301" s="57"/>
    </row>
    <row r="302" spans="1:8" ht="15.75" customHeight="1">
      <c r="A302" s="17"/>
      <c r="B302" s="17"/>
      <c r="C302" s="17"/>
      <c r="D302" s="18"/>
      <c r="E302" s="19"/>
      <c r="F302" s="20"/>
      <c r="G302" s="153"/>
      <c r="H302" s="57"/>
    </row>
    <row r="303" spans="1:8" ht="15.75" customHeight="1">
      <c r="A303" s="17"/>
      <c r="B303" s="17"/>
      <c r="C303" s="17"/>
      <c r="D303" s="18"/>
      <c r="E303" s="19"/>
      <c r="F303" s="20"/>
      <c r="G303" s="153"/>
      <c r="H303" s="57"/>
    </row>
    <row r="304" spans="1:8" ht="15.75" customHeight="1">
      <c r="A304" s="17"/>
      <c r="B304" s="17"/>
      <c r="C304" s="17"/>
      <c r="D304" s="18"/>
      <c r="E304" s="19"/>
      <c r="F304" s="20"/>
      <c r="G304" s="153"/>
      <c r="H304" s="57"/>
    </row>
    <row r="305" spans="1:8" ht="15.75" customHeight="1">
      <c r="A305" s="17"/>
      <c r="B305" s="17"/>
      <c r="C305" s="17"/>
      <c r="D305" s="18"/>
      <c r="E305" s="19"/>
      <c r="F305" s="20"/>
      <c r="G305" s="153"/>
      <c r="H305" s="57"/>
    </row>
    <row r="306" spans="1:8" ht="15.75" customHeight="1">
      <c r="A306" s="17"/>
      <c r="B306" s="17"/>
      <c r="C306" s="17"/>
      <c r="D306" s="18"/>
      <c r="E306" s="19"/>
      <c r="F306" s="20"/>
      <c r="G306" s="153"/>
      <c r="H306" s="57"/>
    </row>
    <row r="307" spans="1:8" ht="15.75" customHeight="1">
      <c r="A307" s="17"/>
      <c r="B307" s="17"/>
      <c r="C307" s="17"/>
      <c r="D307" s="18"/>
      <c r="E307" s="19"/>
      <c r="F307" s="20"/>
      <c r="G307" s="117"/>
      <c r="H307" s="57"/>
    </row>
    <row r="308" spans="1:8" ht="15.75" customHeight="1">
      <c r="A308" s="17"/>
      <c r="B308" s="17"/>
      <c r="C308" s="17"/>
      <c r="D308" s="18"/>
      <c r="E308" s="19"/>
      <c r="F308" s="20"/>
      <c r="G308" s="153"/>
      <c r="H308" s="57"/>
    </row>
    <row r="309" spans="1:8" ht="15.75" customHeight="1">
      <c r="A309" s="17"/>
      <c r="B309" s="17"/>
      <c r="C309" s="17"/>
      <c r="D309" s="18"/>
      <c r="E309" s="19"/>
      <c r="F309" s="20"/>
      <c r="G309" s="153"/>
      <c r="H309" s="57"/>
    </row>
    <row r="310" spans="1:8" ht="15.75" customHeight="1">
      <c r="A310" s="17"/>
      <c r="B310" s="17"/>
      <c r="C310" s="17"/>
      <c r="D310" s="18"/>
      <c r="E310" s="19"/>
      <c r="F310" s="20"/>
      <c r="G310" s="153"/>
      <c r="H310" s="57"/>
    </row>
    <row r="311" spans="1:8" ht="15.75" customHeight="1">
      <c r="A311" s="17"/>
      <c r="B311" s="17"/>
      <c r="C311" s="17"/>
      <c r="D311" s="18"/>
      <c r="E311" s="19"/>
      <c r="F311" s="20"/>
      <c r="G311" s="153"/>
      <c r="H311" s="57"/>
    </row>
    <row r="312" spans="1:8" ht="15.75" customHeight="1">
      <c r="A312" s="17"/>
      <c r="B312" s="17"/>
      <c r="C312" s="17"/>
      <c r="D312" s="18"/>
      <c r="E312" s="19"/>
      <c r="F312" s="20"/>
      <c r="G312" s="153"/>
      <c r="H312" s="57"/>
    </row>
    <row r="313" spans="1:8" ht="15.75" customHeight="1">
      <c r="A313" s="17"/>
      <c r="B313" s="17"/>
      <c r="C313" s="17"/>
      <c r="D313" s="18"/>
      <c r="E313" s="19"/>
      <c r="F313" s="20"/>
      <c r="G313" s="153"/>
      <c r="H313" s="57"/>
    </row>
    <row r="314" spans="1:8" ht="15.75" customHeight="1">
      <c r="A314" s="17"/>
      <c r="B314" s="17"/>
      <c r="C314" s="17"/>
      <c r="D314" s="18"/>
      <c r="E314" s="19"/>
      <c r="F314" s="20"/>
      <c r="G314" s="153"/>
      <c r="H314" s="57"/>
    </row>
    <row r="315" spans="1:8" ht="15.75" customHeight="1">
      <c r="A315" s="17"/>
      <c r="B315" s="17"/>
      <c r="C315" s="17"/>
      <c r="D315" s="18"/>
      <c r="E315" s="19"/>
      <c r="F315" s="20"/>
      <c r="G315" s="153"/>
      <c r="H315" s="57"/>
    </row>
    <row r="316" spans="1:8" ht="15.75" customHeight="1">
      <c r="A316" s="17"/>
      <c r="B316" s="17"/>
      <c r="C316" s="17"/>
      <c r="D316" s="18"/>
      <c r="E316" s="19"/>
      <c r="F316" s="20"/>
      <c r="G316" s="153"/>
      <c r="H316" s="57"/>
    </row>
    <row r="317" spans="1:8" ht="15.75" customHeight="1">
      <c r="A317" s="17"/>
      <c r="B317" s="17"/>
      <c r="C317" s="17"/>
      <c r="D317" s="18"/>
      <c r="E317" s="19"/>
      <c r="F317" s="20"/>
      <c r="G317" s="153"/>
      <c r="H317" s="57"/>
    </row>
    <row r="318" spans="1:8" ht="15.75" customHeight="1">
      <c r="A318" s="17"/>
      <c r="B318" s="17"/>
      <c r="C318" s="17"/>
      <c r="D318" s="18"/>
      <c r="E318" s="19"/>
      <c r="F318" s="20"/>
      <c r="G318" s="153"/>
      <c r="H318" s="57"/>
    </row>
    <row r="319" spans="1:8" ht="15.75" customHeight="1">
      <c r="A319" s="17"/>
      <c r="B319" s="17"/>
      <c r="C319" s="17"/>
      <c r="D319" s="18"/>
      <c r="E319" s="19"/>
      <c r="F319" s="20"/>
      <c r="G319" s="153"/>
      <c r="H319" s="57"/>
    </row>
    <row r="320" spans="1:8" ht="15.75" customHeight="1">
      <c r="A320" s="17"/>
      <c r="B320" s="17"/>
      <c r="C320" s="17"/>
      <c r="D320" s="18"/>
      <c r="E320" s="19"/>
      <c r="F320" s="20"/>
      <c r="G320" s="153"/>
      <c r="H320" s="57"/>
    </row>
    <row r="321" spans="1:8" ht="15.75" customHeight="1">
      <c r="A321" s="17" t="s">
        <v>451</v>
      </c>
      <c r="B321" s="17"/>
      <c r="C321" s="17"/>
      <c r="D321" s="18"/>
      <c r="E321" s="19"/>
      <c r="F321" s="20"/>
      <c r="G321" s="120" t="s">
        <v>452</v>
      </c>
      <c r="H321" s="57">
        <f>SUM(H322:H327)</f>
        <v>0</v>
      </c>
    </row>
    <row r="322" spans="1:8" ht="15.75" customHeight="1">
      <c r="A322" s="17"/>
      <c r="B322" s="17"/>
      <c r="C322" s="17"/>
      <c r="D322" s="18"/>
      <c r="E322" s="19"/>
      <c r="F322" s="20"/>
      <c r="G322" s="153"/>
      <c r="H322" s="57"/>
    </row>
    <row r="323" spans="1:8" ht="15.75" customHeight="1">
      <c r="A323" s="17"/>
      <c r="B323" s="17"/>
      <c r="C323" s="17"/>
      <c r="D323" s="18"/>
      <c r="E323" s="19"/>
      <c r="F323" s="20"/>
      <c r="G323" s="153"/>
      <c r="H323" s="57"/>
    </row>
    <row r="324" spans="1:8" ht="15.75" customHeight="1">
      <c r="A324" s="17"/>
      <c r="B324" s="17"/>
      <c r="C324" s="17"/>
      <c r="D324" s="18"/>
      <c r="E324" s="19"/>
      <c r="F324" s="20"/>
      <c r="G324" s="153"/>
      <c r="H324" s="57"/>
    </row>
    <row r="325" spans="1:8" ht="15.75" customHeight="1">
      <c r="A325" s="17"/>
      <c r="B325" s="17"/>
      <c r="C325" s="17"/>
      <c r="D325" s="18"/>
      <c r="E325" s="19"/>
      <c r="F325" s="20"/>
      <c r="G325" s="153"/>
      <c r="H325" s="57"/>
    </row>
    <row r="326" spans="1:8" ht="15.75" customHeight="1">
      <c r="A326" s="17"/>
      <c r="B326" s="17"/>
      <c r="C326" s="17"/>
      <c r="D326" s="18"/>
      <c r="E326" s="19"/>
      <c r="F326" s="20"/>
      <c r="G326" s="153"/>
      <c r="H326" s="57"/>
    </row>
    <row r="327" spans="1:8" ht="15.75" customHeight="1">
      <c r="A327" s="17"/>
      <c r="B327" s="17"/>
      <c r="C327" s="17"/>
      <c r="D327" s="18"/>
      <c r="E327" s="19"/>
      <c r="F327" s="20"/>
      <c r="G327" s="153"/>
      <c r="H327" s="57"/>
    </row>
    <row r="328" spans="1:8" ht="15.75" customHeight="1">
      <c r="A328" s="17" t="s">
        <v>456</v>
      </c>
      <c r="B328" s="17"/>
      <c r="C328" s="17"/>
      <c r="D328" s="18"/>
      <c r="E328" s="19"/>
      <c r="F328" s="20"/>
      <c r="G328" s="120" t="s">
        <v>457</v>
      </c>
      <c r="H328" s="57">
        <f>SUM(H329:H331)</f>
        <v>0</v>
      </c>
    </row>
    <row r="329" spans="1:8" ht="15.75" customHeight="1">
      <c r="A329" s="17"/>
      <c r="B329" s="17"/>
      <c r="C329" s="17"/>
      <c r="D329" s="18"/>
      <c r="E329" s="19"/>
      <c r="F329" s="20"/>
      <c r="G329" s="153"/>
      <c r="H329" s="57"/>
    </row>
    <row r="330" spans="1:8" ht="15.75" customHeight="1">
      <c r="A330" s="17"/>
      <c r="B330" s="17"/>
      <c r="C330" s="17"/>
      <c r="D330" s="18"/>
      <c r="E330" s="19"/>
      <c r="F330" s="20"/>
      <c r="G330" s="153"/>
      <c r="H330" s="57"/>
    </row>
    <row r="331" spans="1:8" ht="15.75" customHeight="1">
      <c r="A331" s="17"/>
      <c r="B331" s="17"/>
      <c r="C331" s="17"/>
      <c r="D331" s="18"/>
      <c r="E331" s="19"/>
      <c r="F331" s="20"/>
      <c r="G331" s="153"/>
      <c r="H331" s="57"/>
    </row>
    <row r="332" spans="1:8" s="115" customFormat="1" ht="15.75" customHeight="1">
      <c r="A332" s="116" t="s">
        <v>465</v>
      </c>
      <c r="B332" s="116"/>
      <c r="C332" s="116"/>
      <c r="D332" s="117"/>
      <c r="E332" s="118"/>
      <c r="F332" s="119"/>
      <c r="G332" s="120" t="s">
        <v>466</v>
      </c>
      <c r="H332" s="114">
        <f>SUM(H333:H364)</f>
        <v>24203.190000000002</v>
      </c>
    </row>
    <row r="333" spans="1:8" ht="15.75" customHeight="1">
      <c r="A333" s="17"/>
      <c r="B333" s="17"/>
      <c r="C333" s="17">
        <v>21305</v>
      </c>
      <c r="D333" s="18" t="s">
        <v>272</v>
      </c>
      <c r="E333" s="23" t="s">
        <v>668</v>
      </c>
      <c r="F333" s="23" t="s">
        <v>637</v>
      </c>
      <c r="G333" s="153" t="s">
        <v>638</v>
      </c>
      <c r="H333" s="57">
        <v>200</v>
      </c>
    </row>
    <row r="334" spans="1:8" ht="15.75" customHeight="1">
      <c r="A334" s="17"/>
      <c r="B334" s="17"/>
      <c r="C334" s="17">
        <v>2136601</v>
      </c>
      <c r="D334" s="18" t="s">
        <v>665</v>
      </c>
      <c r="E334" s="23" t="s">
        <v>669</v>
      </c>
      <c r="F334" s="23" t="s">
        <v>666</v>
      </c>
      <c r="G334" s="153" t="s">
        <v>667</v>
      </c>
      <c r="H334" s="57"/>
    </row>
    <row r="335" spans="1:8" ht="15.75" customHeight="1">
      <c r="A335" s="17"/>
      <c r="B335" s="17"/>
      <c r="C335" s="17">
        <v>2130108</v>
      </c>
      <c r="D335" s="17" t="s">
        <v>670</v>
      </c>
      <c r="E335" s="23" t="s">
        <v>672</v>
      </c>
      <c r="F335" s="23" t="s">
        <v>671</v>
      </c>
      <c r="G335" s="169" t="s">
        <v>673</v>
      </c>
      <c r="H335" s="57">
        <v>183.8</v>
      </c>
    </row>
    <row r="336" spans="1:8" ht="15.75" customHeight="1">
      <c r="A336" s="17"/>
      <c r="B336" s="17"/>
      <c r="C336" s="17">
        <v>2130319</v>
      </c>
      <c r="D336" s="18" t="s">
        <v>677</v>
      </c>
      <c r="E336" s="23" t="s">
        <v>674</v>
      </c>
      <c r="F336" s="23" t="s">
        <v>675</v>
      </c>
      <c r="G336" s="153" t="s">
        <v>676</v>
      </c>
      <c r="H336" s="57">
        <v>7863</v>
      </c>
    </row>
    <row r="337" spans="1:8" ht="15.75" customHeight="1">
      <c r="A337" s="17"/>
      <c r="B337" s="17"/>
      <c r="C337" s="17">
        <v>2130305</v>
      </c>
      <c r="D337" s="18" t="s">
        <v>679</v>
      </c>
      <c r="E337" s="23" t="s">
        <v>674</v>
      </c>
      <c r="F337" s="23" t="s">
        <v>675</v>
      </c>
      <c r="G337" s="153" t="s">
        <v>676</v>
      </c>
      <c r="H337" s="57"/>
    </row>
    <row r="338" spans="1:8" ht="15.75" customHeight="1">
      <c r="A338" s="17"/>
      <c r="B338" s="17"/>
      <c r="C338" s="17">
        <v>2130314</v>
      </c>
      <c r="D338" s="18" t="s">
        <v>678</v>
      </c>
      <c r="E338" s="23" t="s">
        <v>674</v>
      </c>
      <c r="F338" s="23" t="s">
        <v>675</v>
      </c>
      <c r="G338" s="153" t="s">
        <v>676</v>
      </c>
      <c r="H338" s="57"/>
    </row>
    <row r="339" spans="1:8" ht="15.75" customHeight="1">
      <c r="A339" s="17"/>
      <c r="B339" s="17"/>
      <c r="C339" s="17">
        <v>2130310</v>
      </c>
      <c r="D339" s="18" t="s">
        <v>680</v>
      </c>
      <c r="E339" s="23" t="s">
        <v>674</v>
      </c>
      <c r="F339" s="23" t="s">
        <v>675</v>
      </c>
      <c r="G339" s="153" t="s">
        <v>676</v>
      </c>
      <c r="H339" s="57"/>
    </row>
    <row r="340" spans="1:8" ht="15.75" customHeight="1">
      <c r="A340" s="17"/>
      <c r="B340" s="17"/>
      <c r="C340" s="17">
        <v>21301</v>
      </c>
      <c r="D340" s="18" t="s">
        <v>681</v>
      </c>
      <c r="E340" s="23" t="s">
        <v>682</v>
      </c>
      <c r="F340" s="23" t="s">
        <v>683</v>
      </c>
      <c r="G340" s="153" t="s">
        <v>684</v>
      </c>
      <c r="H340" s="57">
        <v>140.1</v>
      </c>
    </row>
    <row r="341" spans="1:8" ht="15.75" customHeight="1">
      <c r="A341" s="17"/>
      <c r="B341" s="17"/>
      <c r="C341" s="17">
        <v>21301</v>
      </c>
      <c r="D341" s="18" t="s">
        <v>681</v>
      </c>
      <c r="E341" s="23" t="s">
        <v>836</v>
      </c>
      <c r="F341" s="23" t="s">
        <v>837</v>
      </c>
      <c r="G341" s="153" t="s">
        <v>684</v>
      </c>
      <c r="H341" s="57">
        <v>2287</v>
      </c>
    </row>
    <row r="342" spans="1:8" ht="15.75" customHeight="1">
      <c r="A342" s="17"/>
      <c r="B342" s="97"/>
      <c r="C342" s="17">
        <v>21301</v>
      </c>
      <c r="D342" s="18" t="s">
        <v>681</v>
      </c>
      <c r="E342" s="23" t="s">
        <v>838</v>
      </c>
      <c r="F342" s="23" t="s">
        <v>840</v>
      </c>
      <c r="G342" s="153" t="s">
        <v>684</v>
      </c>
      <c r="H342" s="57">
        <v>10892</v>
      </c>
    </row>
    <row r="343" spans="1:8" ht="15.75" customHeight="1">
      <c r="A343" s="17"/>
      <c r="B343" s="17"/>
      <c r="C343" s="17">
        <v>21301</v>
      </c>
      <c r="D343" s="18" t="s">
        <v>681</v>
      </c>
      <c r="E343" s="23" t="s">
        <v>839</v>
      </c>
      <c r="F343" s="23" t="s">
        <v>841</v>
      </c>
      <c r="G343" s="153" t="s">
        <v>842</v>
      </c>
      <c r="H343" s="57">
        <v>1605</v>
      </c>
    </row>
    <row r="344" spans="1:8" ht="15.75" customHeight="1">
      <c r="A344" s="17"/>
      <c r="B344" s="17"/>
      <c r="C344" s="17">
        <v>21305</v>
      </c>
      <c r="D344" s="18" t="s">
        <v>847</v>
      </c>
      <c r="E344" s="19"/>
      <c r="F344" s="23" t="s">
        <v>848</v>
      </c>
      <c r="G344" s="153" t="s">
        <v>849</v>
      </c>
      <c r="H344" s="57">
        <v>1032.29</v>
      </c>
    </row>
    <row r="345" spans="1:8" ht="15.75" customHeight="1">
      <c r="A345" s="17"/>
      <c r="B345" s="17"/>
      <c r="C345" s="17"/>
      <c r="D345" s="18"/>
      <c r="E345" s="19"/>
      <c r="F345" s="20"/>
      <c r="G345" s="153"/>
      <c r="H345" s="57"/>
    </row>
    <row r="346" spans="1:8" ht="15.75" customHeight="1">
      <c r="A346" s="17"/>
      <c r="B346" s="17"/>
      <c r="C346" s="17"/>
      <c r="D346" s="18"/>
      <c r="E346" s="19"/>
      <c r="F346" s="20"/>
      <c r="G346" s="153"/>
      <c r="H346" s="57"/>
    </row>
    <row r="347" spans="1:8" ht="15.75" customHeight="1">
      <c r="A347" s="17"/>
      <c r="B347" s="17"/>
      <c r="C347" s="17"/>
      <c r="D347" s="18"/>
      <c r="E347" s="19"/>
      <c r="F347" s="20"/>
      <c r="G347" s="153"/>
      <c r="H347" s="57"/>
    </row>
    <row r="348" spans="1:8" ht="15.75" customHeight="1">
      <c r="A348" s="17"/>
      <c r="B348" s="17"/>
      <c r="C348" s="17"/>
      <c r="D348" s="18"/>
      <c r="E348" s="19"/>
      <c r="F348" s="20"/>
      <c r="G348" s="153"/>
      <c r="H348" s="57"/>
    </row>
    <row r="349" spans="1:8" ht="15.75" customHeight="1">
      <c r="A349" s="17"/>
      <c r="B349" s="17"/>
      <c r="C349" s="17"/>
      <c r="D349" s="18"/>
      <c r="E349" s="19"/>
      <c r="F349" s="20"/>
      <c r="G349" s="153"/>
      <c r="H349" s="57"/>
    </row>
    <row r="350" spans="1:8" ht="15.75" customHeight="1">
      <c r="A350" s="17"/>
      <c r="B350" s="17"/>
      <c r="C350" s="17"/>
      <c r="D350" s="17"/>
      <c r="E350" s="23"/>
      <c r="F350" s="23"/>
      <c r="G350" s="157"/>
      <c r="H350" s="57"/>
    </row>
    <row r="351" spans="1:8" ht="15.75" customHeight="1">
      <c r="A351" s="17"/>
      <c r="B351" s="17"/>
      <c r="C351" s="17"/>
      <c r="D351" s="18"/>
      <c r="E351" s="19"/>
      <c r="F351" s="20"/>
      <c r="G351" s="153"/>
      <c r="H351" s="57"/>
    </row>
    <row r="352" spans="1:8" ht="15.75" customHeight="1">
      <c r="A352" s="17"/>
      <c r="B352" s="17"/>
      <c r="C352" s="17"/>
      <c r="D352" s="18"/>
      <c r="E352" s="19"/>
      <c r="F352" s="20"/>
      <c r="G352" s="153"/>
      <c r="H352" s="57"/>
    </row>
    <row r="353" spans="1:8" ht="15.75" customHeight="1">
      <c r="A353" s="17"/>
      <c r="B353" s="17"/>
      <c r="C353" s="17"/>
      <c r="D353" s="18"/>
      <c r="E353" s="19"/>
      <c r="F353" s="20"/>
      <c r="G353" s="153"/>
      <c r="H353" s="57"/>
    </row>
    <row r="354" spans="1:8" ht="15.75" customHeight="1">
      <c r="A354" s="17"/>
      <c r="B354" s="17"/>
      <c r="C354" s="17"/>
      <c r="D354" s="18"/>
      <c r="E354" s="19"/>
      <c r="F354" s="20"/>
      <c r="G354" s="153"/>
      <c r="H354" s="57"/>
    </row>
    <row r="355" spans="1:8" ht="15.75" customHeight="1">
      <c r="A355" s="17"/>
      <c r="B355" s="17"/>
      <c r="C355" s="17"/>
      <c r="D355" s="18"/>
      <c r="E355" s="19"/>
      <c r="F355" s="20"/>
      <c r="G355" s="153"/>
      <c r="H355" s="57"/>
    </row>
    <row r="356" spans="1:8" ht="15.75" customHeight="1">
      <c r="A356" s="17"/>
      <c r="B356" s="17"/>
      <c r="C356" s="17"/>
      <c r="D356" s="18"/>
      <c r="E356" s="19"/>
      <c r="F356" s="20"/>
      <c r="G356" s="153"/>
      <c r="H356" s="57"/>
    </row>
    <row r="357" spans="1:8" ht="15.75" customHeight="1">
      <c r="A357" s="17"/>
      <c r="B357" s="2"/>
      <c r="C357" s="17"/>
      <c r="D357" s="18"/>
      <c r="E357" s="19"/>
      <c r="F357" s="20"/>
      <c r="G357" s="153"/>
      <c r="H357" s="57"/>
    </row>
    <row r="358" spans="1:8" ht="15.75" customHeight="1">
      <c r="A358" s="17"/>
      <c r="B358" s="17"/>
      <c r="C358" s="17"/>
      <c r="D358" s="18"/>
      <c r="E358" s="19"/>
      <c r="F358" s="20"/>
      <c r="G358" s="153"/>
      <c r="H358" s="57"/>
    </row>
    <row r="359" spans="1:8" ht="15.75" customHeight="1">
      <c r="A359" s="17"/>
      <c r="B359" s="17"/>
      <c r="C359" s="17"/>
      <c r="D359" s="18"/>
      <c r="E359" s="19"/>
      <c r="F359" s="20"/>
      <c r="G359" s="153"/>
      <c r="H359" s="57"/>
    </row>
    <row r="360" spans="1:8" ht="15.75" customHeight="1">
      <c r="A360" s="17"/>
      <c r="B360" s="17"/>
      <c r="C360" s="17"/>
      <c r="D360" s="18"/>
      <c r="E360" s="19"/>
      <c r="F360" s="20"/>
      <c r="G360" s="153"/>
      <c r="H360" s="57"/>
    </row>
    <row r="361" spans="1:8" ht="15.75" customHeight="1">
      <c r="A361" s="17"/>
      <c r="B361" s="17"/>
      <c r="C361" s="17"/>
      <c r="D361" s="18"/>
      <c r="E361" s="19"/>
      <c r="F361" s="20"/>
      <c r="G361" s="153"/>
      <c r="H361" s="57"/>
    </row>
    <row r="362" spans="1:8" ht="15.75" customHeight="1">
      <c r="A362" s="17"/>
      <c r="B362" s="17"/>
      <c r="C362" s="17"/>
      <c r="D362" s="18"/>
      <c r="E362" s="19"/>
      <c r="F362" s="20"/>
      <c r="G362" s="153"/>
      <c r="H362" s="57"/>
    </row>
    <row r="363" spans="1:8" ht="15.75" customHeight="1">
      <c r="A363" s="17"/>
      <c r="B363" s="17"/>
      <c r="C363" s="17"/>
      <c r="D363" s="18"/>
      <c r="E363" s="19"/>
      <c r="F363" s="20"/>
      <c r="G363" s="153"/>
      <c r="H363" s="57"/>
    </row>
    <row r="364" spans="1:8" ht="15.75" customHeight="1">
      <c r="A364" s="17"/>
      <c r="B364" s="97"/>
      <c r="C364" s="97"/>
      <c r="D364" s="98"/>
      <c r="E364" s="43"/>
      <c r="F364" s="44"/>
      <c r="G364" s="174"/>
      <c r="H364" s="57"/>
    </row>
    <row r="365" spans="1:8" ht="15.75" customHeight="1">
      <c r="A365" s="17" t="s">
        <v>519</v>
      </c>
      <c r="B365" s="17"/>
      <c r="C365" s="17"/>
      <c r="D365" s="18"/>
      <c r="E365" s="19"/>
      <c r="F365" s="20"/>
      <c r="G365" s="120" t="s">
        <v>520</v>
      </c>
      <c r="H365" s="57">
        <f>SUM(H366:H370)</f>
        <v>0</v>
      </c>
    </row>
    <row r="366" spans="1:8" ht="15.75" customHeight="1">
      <c r="A366" s="17"/>
      <c r="B366" s="17">
        <v>51301</v>
      </c>
      <c r="C366" s="17">
        <v>2140601</v>
      </c>
      <c r="D366" s="18" t="s">
        <v>534</v>
      </c>
      <c r="E366" s="32" t="s">
        <v>628</v>
      </c>
      <c r="F366" s="23" t="s">
        <v>629</v>
      </c>
      <c r="G366" s="153" t="s">
        <v>630</v>
      </c>
      <c r="H366" s="57"/>
    </row>
    <row r="367" spans="1:8" ht="15.75" customHeight="1">
      <c r="A367" s="17"/>
      <c r="B367" s="17"/>
      <c r="C367" s="17"/>
      <c r="D367" s="18"/>
      <c r="E367" s="32"/>
      <c r="F367" s="23"/>
      <c r="G367" s="153"/>
      <c r="H367" s="57"/>
    </row>
    <row r="368" spans="1:8" ht="15.75" customHeight="1">
      <c r="A368" s="17"/>
      <c r="B368" s="17"/>
      <c r="C368" s="17"/>
      <c r="D368" s="18"/>
      <c r="E368" s="32"/>
      <c r="F368" s="23"/>
      <c r="G368" s="153"/>
      <c r="H368" s="57"/>
    </row>
    <row r="369" spans="1:8" ht="15.75" customHeight="1">
      <c r="A369" s="17"/>
      <c r="B369" s="17"/>
      <c r="C369" s="17"/>
      <c r="D369" s="18"/>
      <c r="E369" s="32"/>
      <c r="F369" s="23"/>
      <c r="G369" s="153"/>
      <c r="H369" s="57"/>
    </row>
    <row r="370" spans="1:8" ht="15.75" customHeight="1">
      <c r="A370" s="17"/>
      <c r="B370" s="17"/>
      <c r="C370" s="17"/>
      <c r="D370" s="18"/>
      <c r="E370" s="19"/>
      <c r="F370" s="20"/>
      <c r="G370" s="153"/>
      <c r="H370" s="57"/>
    </row>
    <row r="371" spans="1:8" ht="15.75" customHeight="1">
      <c r="A371" s="17" t="s">
        <v>538</v>
      </c>
      <c r="B371" s="17"/>
      <c r="C371" s="17"/>
      <c r="D371" s="18"/>
      <c r="E371" s="19"/>
      <c r="F371" s="20"/>
      <c r="G371" s="120" t="s">
        <v>539</v>
      </c>
      <c r="H371" s="57">
        <f>SUM(H372:H374)</f>
        <v>0</v>
      </c>
    </row>
    <row r="372" spans="1:8" ht="15.75" customHeight="1">
      <c r="A372" s="17"/>
      <c r="B372" s="17"/>
      <c r="C372" s="17"/>
      <c r="D372" s="18"/>
      <c r="E372" s="19"/>
      <c r="F372" s="20"/>
      <c r="G372" s="153"/>
      <c r="H372" s="57"/>
    </row>
    <row r="373" spans="1:8" ht="15.75" customHeight="1">
      <c r="A373" s="17"/>
      <c r="B373" s="17"/>
      <c r="C373" s="17"/>
      <c r="D373" s="18"/>
      <c r="E373" s="19"/>
      <c r="F373" s="20"/>
      <c r="G373" s="153"/>
      <c r="H373" s="57"/>
    </row>
    <row r="374" spans="1:8" ht="15.75" customHeight="1">
      <c r="A374" s="17"/>
      <c r="B374" s="17"/>
      <c r="C374" s="17"/>
      <c r="D374" s="18"/>
      <c r="E374" s="19"/>
      <c r="F374" s="20"/>
      <c r="G374" s="153"/>
      <c r="H374" s="57"/>
    </row>
    <row r="375" spans="1:8" ht="15.75" customHeight="1">
      <c r="A375" s="17" t="s">
        <v>544</v>
      </c>
      <c r="B375" s="17"/>
      <c r="C375" s="17"/>
      <c r="D375" s="18"/>
      <c r="E375" s="19"/>
      <c r="F375" s="20"/>
      <c r="G375" s="120" t="s">
        <v>545</v>
      </c>
      <c r="H375" s="57">
        <f>SUM(H376:H378)</f>
        <v>0</v>
      </c>
    </row>
    <row r="376" spans="1:8" ht="15.75" customHeight="1">
      <c r="A376" s="17"/>
      <c r="B376" s="17"/>
      <c r="C376" s="17">
        <v>21699</v>
      </c>
      <c r="D376" s="18" t="s">
        <v>631</v>
      </c>
      <c r="E376" s="123" t="s">
        <v>632</v>
      </c>
      <c r="F376" s="23" t="s">
        <v>633</v>
      </c>
      <c r="G376" s="153" t="s">
        <v>634</v>
      </c>
      <c r="H376" s="57"/>
    </row>
    <row r="377" spans="1:8" ht="15.75" customHeight="1">
      <c r="A377" s="17"/>
      <c r="B377" s="17"/>
      <c r="C377" s="17"/>
      <c r="D377" s="18"/>
      <c r="E377" s="19"/>
      <c r="F377" s="20"/>
      <c r="G377" s="153"/>
      <c r="H377" s="57"/>
    </row>
    <row r="378" spans="1:8" ht="15.75" customHeight="1">
      <c r="A378" s="17"/>
      <c r="B378" s="17"/>
      <c r="C378" s="17"/>
      <c r="D378" s="18"/>
      <c r="E378" s="19"/>
      <c r="F378" s="20"/>
      <c r="G378" s="153"/>
      <c r="H378" s="57"/>
    </row>
    <row r="379" spans="1:8" ht="15.75" customHeight="1">
      <c r="A379" s="17" t="s">
        <v>546</v>
      </c>
      <c r="B379" s="17"/>
      <c r="C379" s="17"/>
      <c r="D379" s="18"/>
      <c r="E379" s="19"/>
      <c r="F379" s="20"/>
      <c r="G379" s="120" t="s">
        <v>547</v>
      </c>
      <c r="H379" s="57">
        <f>SUM(H380:H382)</f>
        <v>0</v>
      </c>
    </row>
    <row r="380" spans="1:8" ht="15.75" customHeight="1">
      <c r="A380" s="17"/>
      <c r="B380" s="17"/>
      <c r="C380" s="17"/>
      <c r="D380" s="18"/>
      <c r="E380" s="19"/>
      <c r="F380" s="20"/>
      <c r="G380" s="153"/>
      <c r="H380" s="57"/>
    </row>
    <row r="381" spans="1:8" ht="15.75" customHeight="1">
      <c r="A381" s="17"/>
      <c r="B381" s="17"/>
      <c r="C381" s="17"/>
      <c r="D381" s="18"/>
      <c r="E381" s="19"/>
      <c r="F381" s="20"/>
      <c r="G381" s="153"/>
      <c r="H381" s="57"/>
    </row>
    <row r="382" spans="1:8" ht="15.75" customHeight="1">
      <c r="A382" s="17"/>
      <c r="B382" s="17"/>
      <c r="C382" s="17"/>
      <c r="D382" s="18"/>
      <c r="E382" s="19"/>
      <c r="F382" s="20"/>
      <c r="G382" s="153"/>
      <c r="H382" s="57"/>
    </row>
    <row r="383" spans="1:8" ht="15.75" customHeight="1">
      <c r="A383" s="17" t="s">
        <v>548</v>
      </c>
      <c r="B383" s="17"/>
      <c r="C383" s="17"/>
      <c r="D383" s="18"/>
      <c r="E383" s="19"/>
      <c r="F383" s="20"/>
      <c r="G383" s="120" t="s">
        <v>549</v>
      </c>
      <c r="H383" s="57">
        <f>SUM(H384:H385)</f>
        <v>0</v>
      </c>
    </row>
    <row r="384" spans="1:8" ht="15.75" customHeight="1">
      <c r="A384" s="17"/>
      <c r="B384" s="17"/>
      <c r="C384" s="17"/>
      <c r="D384" s="18"/>
      <c r="E384" s="19"/>
      <c r="F384" s="20"/>
      <c r="G384" s="153"/>
      <c r="H384" s="57"/>
    </row>
    <row r="385" spans="1:8" ht="15.75" customHeight="1">
      <c r="A385" s="17"/>
      <c r="B385" s="17"/>
      <c r="C385" s="17"/>
      <c r="D385" s="18"/>
      <c r="E385" s="19"/>
      <c r="F385" s="20"/>
      <c r="G385" s="153"/>
      <c r="H385" s="57"/>
    </row>
    <row r="386" spans="1:8" ht="15.75" customHeight="1">
      <c r="A386" s="17" t="s">
        <v>554</v>
      </c>
      <c r="B386" s="17"/>
      <c r="C386" s="17"/>
      <c r="D386" s="18"/>
      <c r="E386" s="19"/>
      <c r="F386" s="20"/>
      <c r="G386" s="120" t="s">
        <v>555</v>
      </c>
      <c r="H386" s="57">
        <f>SUM(H387:H389)</f>
        <v>0</v>
      </c>
    </row>
    <row r="387" spans="1:8" ht="15.75" customHeight="1">
      <c r="A387" s="17"/>
      <c r="B387" s="17"/>
      <c r="C387" s="17"/>
      <c r="D387" s="18"/>
      <c r="E387" s="19"/>
      <c r="F387" s="20"/>
      <c r="G387" s="153"/>
      <c r="H387" s="57"/>
    </row>
    <row r="388" spans="1:8" ht="15.75" customHeight="1">
      <c r="A388" s="17"/>
      <c r="B388" s="17"/>
      <c r="C388" s="17"/>
      <c r="D388" s="18"/>
      <c r="E388" s="19"/>
      <c r="F388" s="20"/>
      <c r="G388" s="153"/>
      <c r="H388" s="57"/>
    </row>
    <row r="389" spans="1:8" ht="15.75" customHeight="1">
      <c r="A389" s="17"/>
      <c r="B389" s="17"/>
      <c r="C389" s="17"/>
      <c r="D389" s="18"/>
      <c r="E389" s="19"/>
      <c r="F389" s="20"/>
      <c r="G389" s="153"/>
      <c r="H389" s="57"/>
    </row>
    <row r="390" spans="1:8" ht="15.75" customHeight="1">
      <c r="A390" s="17" t="s">
        <v>564</v>
      </c>
      <c r="B390" s="17"/>
      <c r="C390" s="17"/>
      <c r="D390" s="18"/>
      <c r="E390" s="19"/>
      <c r="F390" s="20"/>
      <c r="G390" s="120" t="s">
        <v>565</v>
      </c>
      <c r="H390" s="57">
        <f>SUM(H391:H393)</f>
        <v>0</v>
      </c>
    </row>
    <row r="391" spans="1:8" ht="15.75" customHeight="1">
      <c r="A391" s="17"/>
      <c r="B391" s="17"/>
      <c r="C391" s="17"/>
      <c r="D391" s="18"/>
      <c r="E391" s="19"/>
      <c r="F391" s="20"/>
      <c r="G391" s="153"/>
      <c r="H391" s="57"/>
    </row>
    <row r="392" spans="1:8" ht="15.75" customHeight="1">
      <c r="A392" s="17"/>
      <c r="B392" s="17"/>
      <c r="C392" s="17"/>
      <c r="D392" s="18"/>
      <c r="E392" s="19"/>
      <c r="F392" s="20"/>
      <c r="G392" s="153"/>
      <c r="H392" s="57"/>
    </row>
    <row r="393" spans="1:8" ht="15.75" customHeight="1">
      <c r="A393" s="17"/>
      <c r="B393" s="17"/>
      <c r="C393" s="17"/>
      <c r="D393" s="18"/>
      <c r="E393" s="19"/>
      <c r="F393" s="20"/>
      <c r="G393" s="153"/>
      <c r="H393" s="57"/>
    </row>
    <row r="394" spans="1:8" ht="15.75" customHeight="1">
      <c r="A394" s="17" t="s">
        <v>566</v>
      </c>
      <c r="B394" s="17"/>
      <c r="C394" s="17"/>
      <c r="D394" s="18"/>
      <c r="E394" s="19"/>
      <c r="F394" s="20"/>
      <c r="G394" s="120" t="s">
        <v>567</v>
      </c>
      <c r="H394" s="57">
        <f>SUM(H395)</f>
        <v>0</v>
      </c>
    </row>
    <row r="395" spans="1:8" s="4" customFormat="1" ht="15.75" customHeight="1">
      <c r="A395" s="17"/>
      <c r="B395" s="17"/>
      <c r="C395" s="17"/>
      <c r="D395" s="18"/>
      <c r="E395" s="106"/>
      <c r="F395" s="107"/>
      <c r="G395" s="153"/>
      <c r="H395" s="57"/>
    </row>
    <row r="396" spans="1:8" ht="15.75" customHeight="1"/>
    <row r="397" spans="1:8" ht="15.75" customHeight="1"/>
    <row r="398" spans="1:8" ht="15.75" customHeight="1"/>
    <row r="399" spans="1:8" ht="15.75" customHeight="1"/>
    <row r="400" spans="1:8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</sheetData>
  <autoFilter ref="A3:H426"/>
  <mergeCells count="1">
    <mergeCell ref="A1:H1"/>
  </mergeCells>
  <phoneticPr fontId="2" type="noConversion"/>
  <printOptions horizontalCentered="1"/>
  <pageMargins left="0.195138888888889" right="0.195138888888889" top="0.82569444444444495" bottom="0.35277777777777802" header="0.234027777777778" footer="0.195138888888889"/>
  <pageSetup paperSize="9" scale="80" orientation="landscape"/>
  <headerFooter>
    <oddFooter>&amp;C&amp;"宋体,常规"&amp;12第&amp;"宋体,常规"&amp;12&amp;P&amp;"宋体,常规"&amp;12页，共&amp;"宋体,常规"&amp;12&amp;N&amp;"宋体,常规"&amp;12页&amp;R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B480"/>
  <sheetViews>
    <sheetView showZeros="0" zoomScale="110" zoomScaleNormal="110" workbookViewId="0">
      <pane xSplit="7" ySplit="3" topLeftCell="H55" activePane="bottomRight" state="frozen"/>
      <selection pane="topRight"/>
      <selection pane="bottomLeft"/>
      <selection pane="bottomRight" activeCell="E362" sqref="E362"/>
    </sheetView>
  </sheetViews>
  <sheetFormatPr defaultRowHeight="14.25"/>
  <cols>
    <col min="1" max="1" width="16" style="5" customWidth="1"/>
    <col min="2" max="2" width="6.625" style="5" customWidth="1"/>
    <col min="3" max="3" width="10.625" style="5" customWidth="1"/>
    <col min="4" max="4" width="28.375" style="5" customWidth="1"/>
    <col min="5" max="5" width="14" style="6" customWidth="1"/>
    <col min="6" max="6" width="13.5" style="6" customWidth="1"/>
    <col min="7" max="7" width="31" style="2" customWidth="1"/>
    <col min="8" max="8" width="10.375" style="2" customWidth="1"/>
    <col min="9" max="11" width="9" style="2"/>
    <col min="12" max="12" width="8" style="7" customWidth="1"/>
    <col min="13" max="18" width="5.625" style="2" customWidth="1"/>
    <col min="19" max="19" width="9.75" style="2" customWidth="1"/>
    <col min="20" max="27" width="6.625" style="2" customWidth="1"/>
    <col min="28" max="28" width="4.25" style="2" customWidth="1"/>
    <col min="29" max="29" width="4.5" style="8" customWidth="1"/>
    <col min="30" max="30" width="2.375" style="2" customWidth="1"/>
    <col min="31" max="31" width="18.875" style="2" customWidth="1"/>
    <col min="32" max="16384" width="9" style="2"/>
  </cols>
  <sheetData>
    <row r="1" spans="1:31" ht="18.75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</row>
    <row r="2" spans="1:31" ht="15" customHeight="1">
      <c r="G2" s="9"/>
      <c r="H2" s="9"/>
      <c r="I2" s="3"/>
      <c r="J2" s="3"/>
      <c r="K2" s="3"/>
      <c r="L2" s="51"/>
      <c r="M2" s="3"/>
      <c r="N2" s="3"/>
      <c r="O2" s="3"/>
      <c r="P2" s="3"/>
      <c r="Q2" s="3"/>
      <c r="R2" s="3"/>
      <c r="S2" s="3"/>
      <c r="T2" s="3"/>
      <c r="U2" s="3"/>
      <c r="V2" s="178" t="s">
        <v>1</v>
      </c>
      <c r="W2" s="178"/>
      <c r="X2" s="178"/>
      <c r="Y2" s="178"/>
      <c r="Z2" s="178"/>
      <c r="AA2" s="178"/>
      <c r="AB2" s="3"/>
      <c r="AC2" s="68"/>
    </row>
    <row r="3" spans="1:31" s="1" customFormat="1" ht="29.25" customHeight="1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52" t="s">
        <v>10</v>
      </c>
      <c r="J3" s="52" t="s">
        <v>11</v>
      </c>
      <c r="K3" s="52" t="s">
        <v>12</v>
      </c>
      <c r="L3" s="53" t="s">
        <v>13</v>
      </c>
      <c r="M3" s="54" t="s">
        <v>14</v>
      </c>
      <c r="N3" s="52" t="s">
        <v>15</v>
      </c>
      <c r="O3" s="52" t="s">
        <v>16</v>
      </c>
      <c r="P3" s="52" t="s">
        <v>17</v>
      </c>
      <c r="Q3" s="52" t="s">
        <v>18</v>
      </c>
      <c r="R3" s="52" t="s">
        <v>19</v>
      </c>
      <c r="S3" s="52" t="s">
        <v>20</v>
      </c>
      <c r="T3" s="52" t="s">
        <v>21</v>
      </c>
      <c r="U3" s="52" t="s">
        <v>22</v>
      </c>
      <c r="V3" s="52" t="s">
        <v>23</v>
      </c>
      <c r="W3" s="52" t="s">
        <v>24</v>
      </c>
      <c r="X3" s="52" t="s">
        <v>25</v>
      </c>
      <c r="Y3" s="52" t="s">
        <v>26</v>
      </c>
      <c r="Z3" s="52" t="s">
        <v>27</v>
      </c>
      <c r="AA3" s="52" t="s">
        <v>28</v>
      </c>
      <c r="AB3" s="52" t="s">
        <v>29</v>
      </c>
      <c r="AC3" s="69" t="s">
        <v>30</v>
      </c>
    </row>
    <row r="4" spans="1:31" ht="20.25" customHeight="1">
      <c r="A4" s="179" t="s">
        <v>31</v>
      </c>
      <c r="B4" s="180"/>
      <c r="C4" s="180"/>
      <c r="D4" s="180"/>
      <c r="E4" s="180"/>
      <c r="F4" s="180"/>
      <c r="G4" s="181"/>
      <c r="H4" s="113">
        <f t="shared" ref="H4:H68" ca="1" si="0">I4-AB4-AC4</f>
        <v>1804883.69</v>
      </c>
      <c r="I4" s="55">
        <f t="shared" ref="I4:I13" ca="1" si="1">SUM(J4,S4)</f>
        <v>1971543.94</v>
      </c>
      <c r="J4" s="55">
        <f t="shared" ref="J4:J13" ca="1" si="2">SUM(K4:R4)</f>
        <v>251524.23</v>
      </c>
      <c r="K4" s="55">
        <f t="shared" ref="K4:R4" si="3">SUM(K5,K14,K159,K351)</f>
        <v>-1567</v>
      </c>
      <c r="L4" s="56">
        <f t="shared" ca="1" si="3"/>
        <v>226016.43000000002</v>
      </c>
      <c r="M4" s="55">
        <f t="shared" ca="1" si="3"/>
        <v>429</v>
      </c>
      <c r="N4" s="55">
        <f t="shared" ca="1" si="3"/>
        <v>3865.8100000000004</v>
      </c>
      <c r="O4" s="55">
        <f t="shared" ca="1" si="3"/>
        <v>2978.23</v>
      </c>
      <c r="P4" s="55">
        <f t="shared" ca="1" si="3"/>
        <v>774.4</v>
      </c>
      <c r="Q4" s="55">
        <f t="shared" ca="1" si="3"/>
        <v>18333.989999999998</v>
      </c>
      <c r="R4" s="55">
        <f t="shared" ca="1" si="3"/>
        <v>693.36999999999989</v>
      </c>
      <c r="S4" s="55">
        <f t="shared" ref="S4:S13" ca="1" si="4">SUM(T4:AC4)</f>
        <v>1720019.71</v>
      </c>
      <c r="T4" s="55">
        <f>SUM(T5,T14,T159,S351)</f>
        <v>221133.53000000003</v>
      </c>
      <c r="U4" s="55">
        <f t="shared" ref="U4:AC4" si="5">SUM(U5,U14,U159)</f>
        <v>226478.66000000003</v>
      </c>
      <c r="V4" s="55">
        <f t="shared" si="5"/>
        <v>214312.79000000004</v>
      </c>
      <c r="W4" s="55">
        <f t="shared" si="5"/>
        <v>121637.29999999999</v>
      </c>
      <c r="X4" s="55">
        <f t="shared" si="5"/>
        <v>250538.79</v>
      </c>
      <c r="Y4" s="55">
        <f t="shared" si="5"/>
        <v>209024.66999999998</v>
      </c>
      <c r="Z4" s="55">
        <f t="shared" si="5"/>
        <v>126889.45</v>
      </c>
      <c r="AA4" s="55">
        <f t="shared" si="5"/>
        <v>183344.27000000002</v>
      </c>
      <c r="AB4" s="55">
        <f t="shared" ca="1" si="5"/>
        <v>86887.25</v>
      </c>
      <c r="AC4" s="55">
        <f t="shared" ca="1" si="5"/>
        <v>79773</v>
      </c>
      <c r="AE4" s="70"/>
    </row>
    <row r="5" spans="1:31" ht="19.5" customHeight="1">
      <c r="A5" s="12" t="s">
        <v>32</v>
      </c>
      <c r="B5" s="13"/>
      <c r="C5" s="14"/>
      <c r="D5" s="14"/>
      <c r="E5" s="15"/>
      <c r="F5" s="15"/>
      <c r="G5" s="16"/>
      <c r="H5" s="113">
        <f t="shared" si="0"/>
        <v>128015</v>
      </c>
      <c r="I5" s="55">
        <f t="shared" si="1"/>
        <v>133550</v>
      </c>
      <c r="J5" s="55">
        <f t="shared" si="2"/>
        <v>43602</v>
      </c>
      <c r="K5" s="55">
        <f t="shared" ref="K5:R5" si="6">SUM(K6:K13)</f>
        <v>2</v>
      </c>
      <c r="L5" s="56">
        <f t="shared" si="6"/>
        <v>29868</v>
      </c>
      <c r="M5" s="55">
        <f t="shared" si="6"/>
        <v>385</v>
      </c>
      <c r="N5" s="55">
        <f t="shared" si="6"/>
        <v>266</v>
      </c>
      <c r="O5" s="55">
        <f t="shared" si="6"/>
        <v>1330</v>
      </c>
      <c r="P5" s="55">
        <f t="shared" si="6"/>
        <v>-16</v>
      </c>
      <c r="Q5" s="55">
        <f t="shared" si="6"/>
        <v>12101</v>
      </c>
      <c r="R5" s="55">
        <f t="shared" si="6"/>
        <v>-334</v>
      </c>
      <c r="S5" s="55">
        <f t="shared" si="4"/>
        <v>89948</v>
      </c>
      <c r="T5" s="55">
        <f t="shared" ref="T5:AB5" si="7">SUM(T6:T13)</f>
        <v>10285</v>
      </c>
      <c r="U5" s="55">
        <f t="shared" si="7"/>
        <v>11040</v>
      </c>
      <c r="V5" s="55">
        <f t="shared" si="7"/>
        <v>8181</v>
      </c>
      <c r="W5" s="55">
        <f t="shared" si="7"/>
        <v>3186</v>
      </c>
      <c r="X5" s="55">
        <f t="shared" si="7"/>
        <v>8145</v>
      </c>
      <c r="Y5" s="55">
        <f t="shared" si="7"/>
        <v>11719</v>
      </c>
      <c r="Z5" s="55">
        <f t="shared" si="7"/>
        <v>18301</v>
      </c>
      <c r="AA5" s="55">
        <f t="shared" si="7"/>
        <v>13556</v>
      </c>
      <c r="AB5" s="55">
        <f t="shared" si="7"/>
        <v>5535</v>
      </c>
      <c r="AC5" s="71"/>
      <c r="AE5" s="70"/>
    </row>
    <row r="6" spans="1:31" ht="15.75" customHeight="1">
      <c r="A6" s="17" t="s">
        <v>33</v>
      </c>
      <c r="B6" s="17"/>
      <c r="C6" s="17"/>
      <c r="D6" s="18"/>
      <c r="E6" s="19"/>
      <c r="F6" s="20"/>
      <c r="G6" s="21" t="s">
        <v>34</v>
      </c>
      <c r="H6" s="113">
        <f t="shared" si="0"/>
        <v>21439</v>
      </c>
      <c r="I6" s="55">
        <f t="shared" si="1"/>
        <v>21439</v>
      </c>
      <c r="J6" s="55">
        <f t="shared" si="2"/>
        <v>4861</v>
      </c>
      <c r="K6" s="57"/>
      <c r="L6" s="58">
        <v>4788</v>
      </c>
      <c r="M6" s="57"/>
      <c r="N6" s="57"/>
      <c r="O6" s="57">
        <v>73</v>
      </c>
      <c r="P6" s="57"/>
      <c r="Q6" s="57"/>
      <c r="R6" s="57"/>
      <c r="S6" s="55">
        <f t="shared" si="4"/>
        <v>16578</v>
      </c>
      <c r="T6" s="57">
        <v>1308</v>
      </c>
      <c r="U6" s="57">
        <v>1817</v>
      </c>
      <c r="V6" s="57">
        <v>917</v>
      </c>
      <c r="W6" s="57">
        <v>583</v>
      </c>
      <c r="X6" s="57">
        <v>889</v>
      </c>
      <c r="Y6" s="57">
        <v>3803</v>
      </c>
      <c r="Z6" s="57">
        <v>4219</v>
      </c>
      <c r="AA6" s="57">
        <v>3042</v>
      </c>
      <c r="AB6" s="57"/>
      <c r="AC6" s="72"/>
      <c r="AE6" s="70"/>
    </row>
    <row r="7" spans="1:31" ht="15.75" customHeight="1">
      <c r="A7" s="17"/>
      <c r="B7" s="17"/>
      <c r="C7" s="17"/>
      <c r="D7" s="18"/>
      <c r="E7" s="22" t="s">
        <v>35</v>
      </c>
      <c r="F7" s="23" t="s">
        <v>36</v>
      </c>
      <c r="G7" s="21" t="s">
        <v>37</v>
      </c>
      <c r="H7" s="113">
        <f t="shared" si="0"/>
        <v>77140</v>
      </c>
      <c r="I7" s="59">
        <f t="shared" si="1"/>
        <v>93908</v>
      </c>
      <c r="J7" s="55">
        <f t="shared" si="2"/>
        <v>26455</v>
      </c>
      <c r="K7" s="57">
        <v>2</v>
      </c>
      <c r="L7" s="58">
        <v>12811</v>
      </c>
      <c r="M7" s="57">
        <v>385</v>
      </c>
      <c r="N7" s="57">
        <v>266</v>
      </c>
      <c r="O7" s="57">
        <v>1240</v>
      </c>
      <c r="P7" s="57">
        <v>-16</v>
      </c>
      <c r="Q7" s="57">
        <v>12101</v>
      </c>
      <c r="R7" s="57">
        <v>-334</v>
      </c>
      <c r="S7" s="55">
        <f t="shared" si="4"/>
        <v>67453</v>
      </c>
      <c r="T7" s="57">
        <v>6934</v>
      </c>
      <c r="U7" s="57">
        <v>6808</v>
      </c>
      <c r="V7" s="57">
        <v>5704</v>
      </c>
      <c r="W7" s="57">
        <v>1067</v>
      </c>
      <c r="X7" s="57">
        <v>4855</v>
      </c>
      <c r="Y7" s="57">
        <v>4655</v>
      </c>
      <c r="Z7" s="57">
        <v>12373</v>
      </c>
      <c r="AA7" s="57">
        <v>8289</v>
      </c>
      <c r="AB7" s="73">
        <v>5535</v>
      </c>
      <c r="AC7" s="73">
        <v>11233</v>
      </c>
      <c r="AE7" s="70"/>
    </row>
    <row r="8" spans="1:31" ht="15.75" customHeight="1">
      <c r="A8" s="17" t="s">
        <v>38</v>
      </c>
      <c r="B8" s="17"/>
      <c r="C8" s="17"/>
      <c r="D8" s="18"/>
      <c r="E8" s="19"/>
      <c r="F8" s="20"/>
      <c r="G8" s="21" t="s">
        <v>39</v>
      </c>
      <c r="H8" s="113">
        <f t="shared" si="0"/>
        <v>7024</v>
      </c>
      <c r="I8" s="55">
        <f t="shared" si="1"/>
        <v>7024</v>
      </c>
      <c r="J8" s="55">
        <f t="shared" si="2"/>
        <v>4551</v>
      </c>
      <c r="K8" s="57"/>
      <c r="L8" s="58">
        <v>4551</v>
      </c>
      <c r="M8" s="57"/>
      <c r="N8" s="57"/>
      <c r="O8" s="57"/>
      <c r="P8" s="57"/>
      <c r="Q8" s="57"/>
      <c r="R8" s="57"/>
      <c r="S8" s="55">
        <f t="shared" si="4"/>
        <v>2473</v>
      </c>
      <c r="T8" s="57">
        <v>4</v>
      </c>
      <c r="U8" s="57">
        <v>449</v>
      </c>
      <c r="V8" s="57">
        <v>3</v>
      </c>
      <c r="W8" s="57">
        <v>1</v>
      </c>
      <c r="X8" s="57">
        <v>6</v>
      </c>
      <c r="Y8" s="57">
        <v>1557</v>
      </c>
      <c r="Z8" s="57">
        <v>43</v>
      </c>
      <c r="AA8" s="57">
        <v>410</v>
      </c>
      <c r="AB8" s="57"/>
      <c r="AC8" s="72"/>
      <c r="AE8" s="70"/>
    </row>
    <row r="9" spans="1:31" ht="15.75" customHeight="1">
      <c r="A9" s="17" t="s">
        <v>40</v>
      </c>
      <c r="B9" s="17"/>
      <c r="C9" s="17"/>
      <c r="D9" s="18"/>
      <c r="E9" s="19"/>
      <c r="F9" s="20"/>
      <c r="G9" s="21" t="s">
        <v>41</v>
      </c>
      <c r="H9" s="113">
        <f t="shared" si="0"/>
        <v>5794</v>
      </c>
      <c r="I9" s="55">
        <f t="shared" si="1"/>
        <v>5794</v>
      </c>
      <c r="J9" s="55">
        <f t="shared" si="2"/>
        <v>1444</v>
      </c>
      <c r="K9" s="55"/>
      <c r="L9" s="56">
        <v>1427</v>
      </c>
      <c r="M9" s="55"/>
      <c r="N9" s="55"/>
      <c r="O9" s="55">
        <v>17</v>
      </c>
      <c r="P9" s="55"/>
      <c r="Q9" s="55"/>
      <c r="R9" s="55"/>
      <c r="S9" s="55">
        <f t="shared" si="4"/>
        <v>4350</v>
      </c>
      <c r="T9" s="55">
        <v>372</v>
      </c>
      <c r="U9" s="55">
        <v>336</v>
      </c>
      <c r="V9" s="55">
        <v>404</v>
      </c>
      <c r="W9" s="55">
        <v>692</v>
      </c>
      <c r="X9" s="55">
        <v>816</v>
      </c>
      <c r="Y9" s="55">
        <v>378</v>
      </c>
      <c r="Z9" s="55">
        <v>714</v>
      </c>
      <c r="AA9" s="55">
        <v>638</v>
      </c>
      <c r="AB9" s="55"/>
      <c r="AC9" s="71"/>
      <c r="AE9" s="70"/>
    </row>
    <row r="10" spans="1:31" ht="15.75" customHeight="1">
      <c r="A10" s="24" t="s">
        <v>42</v>
      </c>
      <c r="B10" s="24"/>
      <c r="C10" s="17"/>
      <c r="D10" s="18"/>
      <c r="E10" s="19"/>
      <c r="F10" s="20"/>
      <c r="G10" s="21" t="s">
        <v>43</v>
      </c>
      <c r="H10" s="113">
        <f t="shared" si="0"/>
        <v>13136</v>
      </c>
      <c r="I10" s="55">
        <f t="shared" si="1"/>
        <v>13136</v>
      </c>
      <c r="J10" s="55">
        <f t="shared" si="2"/>
        <v>5223</v>
      </c>
      <c r="K10" s="55"/>
      <c r="L10" s="56">
        <v>5223</v>
      </c>
      <c r="M10" s="55"/>
      <c r="N10" s="55"/>
      <c r="O10" s="55"/>
      <c r="P10" s="55"/>
      <c r="Q10" s="55"/>
      <c r="R10" s="55"/>
      <c r="S10" s="55">
        <f t="shared" si="4"/>
        <v>7913</v>
      </c>
      <c r="T10" s="55">
        <v>1248</v>
      </c>
      <c r="U10" s="55">
        <v>1085</v>
      </c>
      <c r="V10" s="55">
        <v>925</v>
      </c>
      <c r="W10" s="55">
        <v>640</v>
      </c>
      <c r="X10" s="55">
        <v>1266</v>
      </c>
      <c r="Y10" s="55">
        <v>1012</v>
      </c>
      <c r="Z10" s="55">
        <v>780</v>
      </c>
      <c r="AA10" s="55">
        <v>957</v>
      </c>
      <c r="AB10" s="55"/>
      <c r="AC10" s="71"/>
      <c r="AE10" s="70"/>
    </row>
    <row r="11" spans="1:31" ht="15.75" customHeight="1">
      <c r="A11" s="17"/>
      <c r="B11" s="17"/>
      <c r="C11" s="17">
        <v>2140199</v>
      </c>
      <c r="D11" s="18" t="s">
        <v>521</v>
      </c>
      <c r="E11" s="32" t="s">
        <v>522</v>
      </c>
      <c r="F11" s="23" t="s">
        <v>523</v>
      </c>
      <c r="G11" s="38" t="s">
        <v>524</v>
      </c>
      <c r="H11" s="113">
        <f>I11-AB11-AC11</f>
        <v>2887</v>
      </c>
      <c r="I11" s="55">
        <f>SUM(J11,S11)</f>
        <v>2887</v>
      </c>
      <c r="J11" s="55">
        <f>SUM(K11:R11)</f>
        <v>829</v>
      </c>
      <c r="K11" s="57"/>
      <c r="L11" s="58">
        <v>829</v>
      </c>
      <c r="M11" s="57"/>
      <c r="N11" s="57"/>
      <c r="O11" s="57"/>
      <c r="P11" s="57"/>
      <c r="Q11" s="57"/>
      <c r="R11" s="57"/>
      <c r="S11" s="55">
        <f>SUM(T11:AC11)</f>
        <v>2058</v>
      </c>
      <c r="T11" s="57">
        <v>353</v>
      </c>
      <c r="U11" s="57">
        <v>471</v>
      </c>
      <c r="V11" s="57">
        <v>169</v>
      </c>
      <c r="W11" s="57">
        <v>155</v>
      </c>
      <c r="X11" s="57">
        <v>259</v>
      </c>
      <c r="Y11" s="57">
        <v>259</v>
      </c>
      <c r="Z11" s="57">
        <v>172</v>
      </c>
      <c r="AA11" s="57">
        <v>220</v>
      </c>
      <c r="AB11" s="57"/>
      <c r="AC11" s="72"/>
      <c r="AE11" s="74">
        <f>H11-L11</f>
        <v>2058</v>
      </c>
    </row>
    <row r="12" spans="1:31" ht="15.75" customHeight="1">
      <c r="A12" s="25"/>
      <c r="B12" s="25"/>
      <c r="C12" s="17"/>
      <c r="D12" s="18"/>
      <c r="E12" s="19"/>
      <c r="F12" s="20"/>
      <c r="G12" s="21" t="s">
        <v>44</v>
      </c>
      <c r="H12" s="113">
        <f t="shared" si="0"/>
        <v>371</v>
      </c>
      <c r="I12" s="55">
        <f t="shared" si="1"/>
        <v>371</v>
      </c>
      <c r="J12" s="55">
        <f t="shared" si="2"/>
        <v>109</v>
      </c>
      <c r="K12" s="55"/>
      <c r="L12" s="56">
        <v>109</v>
      </c>
      <c r="M12" s="55"/>
      <c r="N12" s="55"/>
      <c r="O12" s="55"/>
      <c r="P12" s="55"/>
      <c r="Q12" s="55"/>
      <c r="R12" s="55"/>
      <c r="S12" s="55">
        <f t="shared" si="4"/>
        <v>262</v>
      </c>
      <c r="T12" s="55">
        <v>50</v>
      </c>
      <c r="U12" s="55">
        <v>55</v>
      </c>
      <c r="V12" s="55">
        <v>43</v>
      </c>
      <c r="W12" s="55">
        <v>37</v>
      </c>
      <c r="X12" s="55">
        <v>38</v>
      </c>
      <c r="Y12" s="55">
        <v>39</v>
      </c>
      <c r="Z12" s="55"/>
      <c r="AA12" s="55"/>
      <c r="AB12" s="55"/>
      <c r="AC12" s="71"/>
      <c r="AE12" s="70"/>
    </row>
    <row r="13" spans="1:31" ht="15.75" customHeight="1">
      <c r="A13" s="26"/>
      <c r="B13" s="26"/>
      <c r="C13" s="17"/>
      <c r="D13" s="18"/>
      <c r="E13" s="19"/>
      <c r="F13" s="20"/>
      <c r="G13" s="21" t="s">
        <v>45</v>
      </c>
      <c r="H13" s="113">
        <f t="shared" si="0"/>
        <v>224</v>
      </c>
      <c r="I13" s="55">
        <f t="shared" si="1"/>
        <v>224</v>
      </c>
      <c r="J13" s="55">
        <f t="shared" si="2"/>
        <v>130</v>
      </c>
      <c r="K13" s="55"/>
      <c r="L13" s="56">
        <v>130</v>
      </c>
      <c r="M13" s="55"/>
      <c r="N13" s="55"/>
      <c r="O13" s="55"/>
      <c r="P13" s="55"/>
      <c r="Q13" s="55"/>
      <c r="R13" s="55"/>
      <c r="S13" s="55">
        <f t="shared" si="4"/>
        <v>94</v>
      </c>
      <c r="T13" s="55">
        <v>16</v>
      </c>
      <c r="U13" s="55">
        <v>19</v>
      </c>
      <c r="V13" s="55">
        <v>16</v>
      </c>
      <c r="W13" s="55">
        <v>11</v>
      </c>
      <c r="X13" s="55">
        <v>16</v>
      </c>
      <c r="Y13" s="55">
        <v>16</v>
      </c>
      <c r="Z13" s="55"/>
      <c r="AA13" s="55"/>
      <c r="AB13" s="55"/>
      <c r="AC13" s="71"/>
      <c r="AE13" s="70"/>
    </row>
    <row r="14" spans="1:31" ht="18.75" customHeight="1">
      <c r="A14" s="12" t="s">
        <v>46</v>
      </c>
      <c r="B14" s="13"/>
      <c r="C14" s="27"/>
      <c r="D14" s="27"/>
      <c r="E14" s="15"/>
      <c r="F14" s="15"/>
      <c r="G14" s="16"/>
      <c r="H14" s="113">
        <f t="shared" si="0"/>
        <v>1332007.33</v>
      </c>
      <c r="I14" s="60">
        <f t="shared" ref="I14:AE14" si="8">SUM(I15,I18,I51,I71,I76,I82,I90,I96,I104,I111,I122,I126,I137,I141,I150)</f>
        <v>1487507.33</v>
      </c>
      <c r="J14" s="60">
        <f t="shared" si="8"/>
        <v>129354.09000000003</v>
      </c>
      <c r="K14" s="60">
        <f t="shared" si="8"/>
        <v>-1569</v>
      </c>
      <c r="L14" s="61">
        <f t="shared" si="8"/>
        <v>125042.59000000001</v>
      </c>
      <c r="M14" s="60">
        <f t="shared" si="8"/>
        <v>31</v>
      </c>
      <c r="N14" s="60">
        <f t="shared" si="8"/>
        <v>2126.3000000000002</v>
      </c>
      <c r="O14" s="60">
        <f t="shared" si="8"/>
        <v>931.1</v>
      </c>
      <c r="P14" s="60">
        <f t="shared" si="8"/>
        <v>546.9</v>
      </c>
      <c r="Q14" s="60">
        <f t="shared" si="8"/>
        <v>1685.4</v>
      </c>
      <c r="R14" s="60">
        <f t="shared" si="8"/>
        <v>559.79999999999995</v>
      </c>
      <c r="S14" s="60">
        <f t="shared" si="8"/>
        <v>1358153.2399999998</v>
      </c>
      <c r="T14" s="60">
        <f t="shared" si="8"/>
        <v>166709.19000000003</v>
      </c>
      <c r="U14" s="60">
        <f t="shared" si="8"/>
        <v>173955.40000000002</v>
      </c>
      <c r="V14" s="60">
        <f t="shared" si="8"/>
        <v>174786.47000000003</v>
      </c>
      <c r="W14" s="60">
        <f t="shared" si="8"/>
        <v>96871.37</v>
      </c>
      <c r="X14" s="60">
        <f t="shared" si="8"/>
        <v>198454.41</v>
      </c>
      <c r="Y14" s="60">
        <f t="shared" si="8"/>
        <v>163876.53999999998</v>
      </c>
      <c r="Z14" s="60">
        <f t="shared" si="8"/>
        <v>87502.959999999992</v>
      </c>
      <c r="AA14" s="60">
        <f t="shared" si="8"/>
        <v>128627.90000000001</v>
      </c>
      <c r="AB14" s="60">
        <f t="shared" si="8"/>
        <v>75727</v>
      </c>
      <c r="AC14" s="60">
        <f t="shared" si="8"/>
        <v>79773</v>
      </c>
      <c r="AD14" s="60">
        <f t="shared" si="8"/>
        <v>0</v>
      </c>
      <c r="AE14" s="60">
        <f t="shared" si="8"/>
        <v>1206964.74</v>
      </c>
    </row>
    <row r="15" spans="1:31" ht="15.75" customHeight="1">
      <c r="A15" s="17" t="s">
        <v>47</v>
      </c>
      <c r="B15" s="17"/>
      <c r="C15" s="17"/>
      <c r="D15" s="18"/>
      <c r="E15" s="19"/>
      <c r="F15" s="20"/>
      <c r="G15" s="28" t="s">
        <v>48</v>
      </c>
      <c r="H15" s="113">
        <f t="shared" si="0"/>
        <v>0</v>
      </c>
      <c r="I15" s="55">
        <f>SUM(J15,S15)</f>
        <v>0</v>
      </c>
      <c r="J15" s="55">
        <f>SUM(K15:R15)</f>
        <v>0</v>
      </c>
      <c r="K15" s="57">
        <f t="shared" ref="K15:R15" si="9">SUM(K16:K17)</f>
        <v>0</v>
      </c>
      <c r="L15" s="58">
        <f t="shared" si="9"/>
        <v>0</v>
      </c>
      <c r="M15" s="57">
        <f t="shared" si="9"/>
        <v>0</v>
      </c>
      <c r="N15" s="57">
        <f t="shared" si="9"/>
        <v>0</v>
      </c>
      <c r="O15" s="57">
        <f t="shared" si="9"/>
        <v>0</v>
      </c>
      <c r="P15" s="57">
        <f t="shared" si="9"/>
        <v>0</v>
      </c>
      <c r="Q15" s="57">
        <f t="shared" si="9"/>
        <v>0</v>
      </c>
      <c r="R15" s="57">
        <f t="shared" si="9"/>
        <v>0</v>
      </c>
      <c r="S15" s="55">
        <f>SUM(T15:AC15)</f>
        <v>0</v>
      </c>
      <c r="T15" s="57">
        <f t="shared" ref="T15:AC15" si="10">SUM(T16:T17)</f>
        <v>0</v>
      </c>
      <c r="U15" s="57">
        <f t="shared" si="10"/>
        <v>0</v>
      </c>
      <c r="V15" s="57">
        <f t="shared" si="10"/>
        <v>0</v>
      </c>
      <c r="W15" s="57">
        <f t="shared" si="10"/>
        <v>0</v>
      </c>
      <c r="X15" s="57">
        <f t="shared" si="10"/>
        <v>0</v>
      </c>
      <c r="Y15" s="57">
        <f t="shared" si="10"/>
        <v>0</v>
      </c>
      <c r="Z15" s="57">
        <f t="shared" si="10"/>
        <v>0</v>
      </c>
      <c r="AA15" s="57">
        <f t="shared" si="10"/>
        <v>0</v>
      </c>
      <c r="AB15" s="57">
        <f t="shared" si="10"/>
        <v>0</v>
      </c>
      <c r="AC15" s="57">
        <f t="shared" si="10"/>
        <v>0</v>
      </c>
    </row>
    <row r="16" spans="1:31" ht="15.75" customHeight="1">
      <c r="A16" s="17"/>
      <c r="B16" s="17"/>
      <c r="C16" s="17"/>
      <c r="D16" s="18"/>
      <c r="E16" s="19"/>
      <c r="F16" s="20"/>
      <c r="G16" s="29"/>
      <c r="H16" s="113">
        <f t="shared" si="0"/>
        <v>0</v>
      </c>
      <c r="I16" s="55"/>
      <c r="J16" s="55"/>
      <c r="K16" s="57"/>
      <c r="L16" s="58"/>
      <c r="M16" s="57"/>
      <c r="N16" s="57"/>
      <c r="O16" s="57"/>
      <c r="P16" s="57"/>
      <c r="Q16" s="57"/>
      <c r="R16" s="57"/>
      <c r="S16" s="55">
        <f>SUM(T16:AC16)</f>
        <v>0</v>
      </c>
      <c r="T16" s="57"/>
      <c r="U16" s="57"/>
      <c r="V16" s="57"/>
      <c r="W16" s="57"/>
      <c r="X16" s="57"/>
      <c r="Y16" s="57"/>
      <c r="Z16" s="57"/>
      <c r="AA16" s="57"/>
      <c r="AB16" s="57"/>
      <c r="AC16" s="72"/>
    </row>
    <row r="17" spans="1:31" ht="15.75" customHeight="1">
      <c r="A17" s="17"/>
      <c r="B17" s="17"/>
      <c r="C17" s="17"/>
      <c r="D17" s="18"/>
      <c r="E17" s="19"/>
      <c r="F17" s="20"/>
      <c r="G17" s="30"/>
      <c r="H17" s="113">
        <f t="shared" si="0"/>
        <v>0</v>
      </c>
      <c r="I17" s="55">
        <f t="shared" ref="I17:I80" si="11">SUM(J17,S17)</f>
        <v>0</v>
      </c>
      <c r="J17" s="55">
        <f t="shared" ref="J17:J80" si="12">SUM(K17:R17)</f>
        <v>0</v>
      </c>
      <c r="K17" s="57"/>
      <c r="L17" s="58"/>
      <c r="M17" s="57"/>
      <c r="N17" s="57"/>
      <c r="O17" s="57"/>
      <c r="P17" s="57"/>
      <c r="Q17" s="57"/>
      <c r="R17" s="57"/>
      <c r="S17" s="55">
        <f>SUM(T17:AC17)</f>
        <v>0</v>
      </c>
      <c r="T17" s="57"/>
      <c r="U17" s="57"/>
      <c r="V17" s="57"/>
      <c r="W17" s="57"/>
      <c r="X17" s="57"/>
      <c r="Y17" s="57"/>
      <c r="Z17" s="57"/>
      <c r="AA17" s="57"/>
      <c r="AB17" s="57"/>
      <c r="AC17" s="72"/>
    </row>
    <row r="18" spans="1:31" ht="15.75" customHeight="1">
      <c r="A18" s="17" t="s">
        <v>49</v>
      </c>
      <c r="B18" s="17"/>
      <c r="C18" s="17"/>
      <c r="D18" s="18"/>
      <c r="E18" s="19"/>
      <c r="F18" s="20"/>
      <c r="G18" s="28" t="s">
        <v>50</v>
      </c>
      <c r="H18" s="113">
        <f t="shared" si="0"/>
        <v>740573.73</v>
      </c>
      <c r="I18" s="55">
        <f t="shared" si="11"/>
        <v>877066.73</v>
      </c>
      <c r="J18" s="55">
        <f t="shared" si="12"/>
        <v>85009.090000000026</v>
      </c>
      <c r="K18" s="55">
        <f t="shared" ref="K18:AE18" si="13">SUM(K19:K50)</f>
        <v>0</v>
      </c>
      <c r="L18" s="56">
        <f t="shared" si="13"/>
        <v>82386.290000000008</v>
      </c>
      <c r="M18" s="55">
        <f t="shared" si="13"/>
        <v>31</v>
      </c>
      <c r="N18" s="55">
        <f t="shared" si="13"/>
        <v>553.1</v>
      </c>
      <c r="O18" s="55">
        <f t="shared" si="13"/>
        <v>507</v>
      </c>
      <c r="P18" s="55">
        <f t="shared" si="13"/>
        <v>263.5</v>
      </c>
      <c r="Q18" s="55">
        <f t="shared" si="13"/>
        <v>919.6</v>
      </c>
      <c r="R18" s="55">
        <f t="shared" si="13"/>
        <v>348.6</v>
      </c>
      <c r="S18" s="55">
        <f t="shared" si="13"/>
        <v>792057.6399999999</v>
      </c>
      <c r="T18" s="55">
        <f t="shared" si="13"/>
        <v>93999.99000000002</v>
      </c>
      <c r="U18" s="55">
        <f t="shared" si="13"/>
        <v>90633.000000000015</v>
      </c>
      <c r="V18" s="55">
        <f t="shared" si="13"/>
        <v>92758.87000000001</v>
      </c>
      <c r="W18" s="55">
        <f t="shared" si="13"/>
        <v>50505.670000000006</v>
      </c>
      <c r="X18" s="55">
        <f t="shared" si="13"/>
        <v>109793.41</v>
      </c>
      <c r="Y18" s="55">
        <f t="shared" si="13"/>
        <v>95625.54</v>
      </c>
      <c r="Z18" s="55">
        <f t="shared" si="13"/>
        <v>48873.659999999996</v>
      </c>
      <c r="AA18" s="55">
        <f t="shared" si="13"/>
        <v>73374.5</v>
      </c>
      <c r="AB18" s="55">
        <f t="shared" si="13"/>
        <v>56720</v>
      </c>
      <c r="AC18" s="55">
        <f t="shared" si="13"/>
        <v>79773</v>
      </c>
      <c r="AD18" s="55">
        <f t="shared" si="13"/>
        <v>0</v>
      </c>
      <c r="AE18" s="55">
        <f t="shared" si="13"/>
        <v>658187.43999999994</v>
      </c>
    </row>
    <row r="19" spans="1:31" ht="15.75" customHeight="1">
      <c r="A19" s="17"/>
      <c r="B19" s="17"/>
      <c r="C19" s="17"/>
      <c r="D19" s="18"/>
      <c r="E19" s="19" t="s">
        <v>51</v>
      </c>
      <c r="F19" s="23" t="s">
        <v>52</v>
      </c>
      <c r="G19" s="31" t="s">
        <v>53</v>
      </c>
      <c r="H19" s="113">
        <f t="shared" si="0"/>
        <v>217145</v>
      </c>
      <c r="I19" s="55">
        <f t="shared" si="11"/>
        <v>217145</v>
      </c>
      <c r="J19" s="57">
        <f t="shared" si="12"/>
        <v>25919</v>
      </c>
      <c r="K19" s="57"/>
      <c r="L19" s="62">
        <v>25866</v>
      </c>
      <c r="M19" s="57"/>
      <c r="N19" s="57"/>
      <c r="O19" s="57">
        <v>12</v>
      </c>
      <c r="P19" s="57"/>
      <c r="Q19" s="57">
        <v>25</v>
      </c>
      <c r="R19" s="57">
        <v>16</v>
      </c>
      <c r="S19" s="55">
        <f t="shared" ref="S19:S82" si="14">SUM(T19:AC19)</f>
        <v>191226</v>
      </c>
      <c r="T19" s="57">
        <v>28095</v>
      </c>
      <c r="U19" s="57">
        <v>22510</v>
      </c>
      <c r="V19" s="57">
        <v>28292</v>
      </c>
      <c r="W19" s="57">
        <v>13828</v>
      </c>
      <c r="X19" s="57">
        <v>30547</v>
      </c>
      <c r="Y19" s="57">
        <v>24246</v>
      </c>
      <c r="Z19" s="57">
        <v>18327</v>
      </c>
      <c r="AA19" s="57">
        <v>25381</v>
      </c>
      <c r="AB19" s="57"/>
      <c r="AC19" s="72"/>
      <c r="AE19" s="74">
        <f t="shared" ref="AE19:AE82" si="15">H19-L19</f>
        <v>191279</v>
      </c>
    </row>
    <row r="20" spans="1:31" ht="15.75" customHeight="1">
      <c r="A20" s="17"/>
      <c r="B20" s="17"/>
      <c r="C20" s="17"/>
      <c r="D20" s="18"/>
      <c r="E20" s="32" t="s">
        <v>54</v>
      </c>
      <c r="F20" s="23" t="s">
        <v>55</v>
      </c>
      <c r="G20" s="31" t="s">
        <v>56</v>
      </c>
      <c r="H20" s="113">
        <f t="shared" si="0"/>
        <v>67785</v>
      </c>
      <c r="I20" s="55">
        <f t="shared" si="11"/>
        <v>67785</v>
      </c>
      <c r="J20" s="57">
        <f t="shared" si="12"/>
        <v>7911</v>
      </c>
      <c r="K20" s="57"/>
      <c r="L20" s="62">
        <v>7051</v>
      </c>
      <c r="M20" s="57">
        <v>31</v>
      </c>
      <c r="N20" s="57">
        <v>190</v>
      </c>
      <c r="O20" s="57">
        <v>240</v>
      </c>
      <c r="P20" s="57">
        <v>63</v>
      </c>
      <c r="Q20" s="57">
        <v>257</v>
      </c>
      <c r="R20" s="57">
        <v>79</v>
      </c>
      <c r="S20" s="55">
        <f t="shared" si="14"/>
        <v>59874</v>
      </c>
      <c r="T20" s="57">
        <v>8880</v>
      </c>
      <c r="U20" s="57">
        <v>8763</v>
      </c>
      <c r="V20" s="57">
        <v>8525</v>
      </c>
      <c r="W20" s="57">
        <v>5001</v>
      </c>
      <c r="X20" s="57">
        <v>9240</v>
      </c>
      <c r="Y20" s="57">
        <v>8665</v>
      </c>
      <c r="Z20" s="57">
        <v>4734</v>
      </c>
      <c r="AA20" s="57">
        <v>6066</v>
      </c>
      <c r="AB20" s="57"/>
      <c r="AC20" s="72"/>
      <c r="AE20" s="74">
        <f t="shared" si="15"/>
        <v>60734</v>
      </c>
    </row>
    <row r="21" spans="1:31" ht="15.75" customHeight="1">
      <c r="A21" s="17"/>
      <c r="B21" s="17"/>
      <c r="C21" s="17"/>
      <c r="D21" s="18"/>
      <c r="E21" s="19" t="s">
        <v>57</v>
      </c>
      <c r="F21" s="23" t="s">
        <v>58</v>
      </c>
      <c r="G21" s="31" t="s">
        <v>59</v>
      </c>
      <c r="H21" s="113">
        <f t="shared" si="0"/>
        <v>15169</v>
      </c>
      <c r="I21" s="55">
        <f t="shared" si="11"/>
        <v>15169</v>
      </c>
      <c r="J21" s="55">
        <f t="shared" si="12"/>
        <v>0</v>
      </c>
      <c r="K21" s="57"/>
      <c r="L21" s="58"/>
      <c r="M21" s="57"/>
      <c r="N21" s="57"/>
      <c r="O21" s="57"/>
      <c r="P21" s="57"/>
      <c r="Q21" s="57"/>
      <c r="R21" s="57"/>
      <c r="S21" s="55">
        <f t="shared" si="14"/>
        <v>15169</v>
      </c>
      <c r="T21" s="57">
        <v>2223</v>
      </c>
      <c r="U21" s="57">
        <v>2156</v>
      </c>
      <c r="V21" s="57">
        <v>2101</v>
      </c>
      <c r="W21" s="57">
        <v>1389</v>
      </c>
      <c r="X21" s="57">
        <v>2360</v>
      </c>
      <c r="Y21" s="57">
        <v>2192</v>
      </c>
      <c r="Z21" s="57">
        <v>970</v>
      </c>
      <c r="AA21" s="57">
        <v>1778</v>
      </c>
      <c r="AB21" s="57"/>
      <c r="AC21" s="72"/>
      <c r="AE21" s="74">
        <f t="shared" si="15"/>
        <v>15169</v>
      </c>
    </row>
    <row r="22" spans="1:31" ht="15.75" customHeight="1">
      <c r="A22" s="17"/>
      <c r="B22" s="17"/>
      <c r="C22" s="17"/>
      <c r="D22" s="18"/>
      <c r="E22" s="32" t="s">
        <v>60</v>
      </c>
      <c r="F22" s="23" t="s">
        <v>61</v>
      </c>
      <c r="G22" s="31" t="s">
        <v>62</v>
      </c>
      <c r="H22" s="113">
        <f t="shared" si="0"/>
        <v>280</v>
      </c>
      <c r="I22" s="55">
        <f t="shared" si="11"/>
        <v>280</v>
      </c>
      <c r="J22" s="55">
        <f t="shared" si="12"/>
        <v>9</v>
      </c>
      <c r="K22" s="57"/>
      <c r="L22" s="58"/>
      <c r="M22" s="57"/>
      <c r="N22" s="57">
        <v>3</v>
      </c>
      <c r="O22" s="57">
        <v>1</v>
      </c>
      <c r="P22" s="57">
        <v>1</v>
      </c>
      <c r="Q22" s="57">
        <v>2</v>
      </c>
      <c r="R22" s="55">
        <v>2</v>
      </c>
      <c r="S22" s="55">
        <f t="shared" si="14"/>
        <v>271</v>
      </c>
      <c r="T22" s="57">
        <v>36</v>
      </c>
      <c r="U22" s="57">
        <v>52</v>
      </c>
      <c r="V22" s="57">
        <v>31</v>
      </c>
      <c r="W22" s="57">
        <v>16</v>
      </c>
      <c r="X22" s="57">
        <v>45</v>
      </c>
      <c r="Y22" s="57">
        <v>49</v>
      </c>
      <c r="Z22" s="57">
        <v>19</v>
      </c>
      <c r="AA22" s="57">
        <v>23</v>
      </c>
      <c r="AB22" s="57"/>
      <c r="AC22" s="72"/>
      <c r="AE22" s="74">
        <f t="shared" si="15"/>
        <v>280</v>
      </c>
    </row>
    <row r="23" spans="1:31" ht="15.75" customHeight="1">
      <c r="A23" s="17"/>
      <c r="B23" s="17"/>
      <c r="C23" s="17"/>
      <c r="D23" s="18"/>
      <c r="E23" s="19" t="s">
        <v>63</v>
      </c>
      <c r="F23" s="23" t="s">
        <v>64</v>
      </c>
      <c r="G23" s="31" t="s">
        <v>65</v>
      </c>
      <c r="H23" s="113">
        <f t="shared" si="0"/>
        <v>4693</v>
      </c>
      <c r="I23" s="55">
        <f t="shared" si="11"/>
        <v>4693</v>
      </c>
      <c r="J23" s="55">
        <f t="shared" si="12"/>
        <v>4693</v>
      </c>
      <c r="K23" s="55"/>
      <c r="L23" s="63">
        <v>4693</v>
      </c>
      <c r="M23" s="55"/>
      <c r="N23" s="55"/>
      <c r="O23" s="55"/>
      <c r="P23" s="55"/>
      <c r="Q23" s="55"/>
      <c r="R23" s="55"/>
      <c r="S23" s="55">
        <f t="shared" si="14"/>
        <v>0</v>
      </c>
      <c r="T23" s="57"/>
      <c r="U23" s="57"/>
      <c r="V23" s="57"/>
      <c r="W23" s="57"/>
      <c r="X23" s="57"/>
      <c r="Y23" s="57"/>
      <c r="Z23" s="57"/>
      <c r="AA23" s="57"/>
      <c r="AB23" s="57"/>
      <c r="AC23" s="72"/>
      <c r="AE23" s="74">
        <f t="shared" si="15"/>
        <v>0</v>
      </c>
    </row>
    <row r="24" spans="1:31" ht="15.75" customHeight="1">
      <c r="A24" s="17"/>
      <c r="B24" s="17"/>
      <c r="C24" s="17"/>
      <c r="D24" s="18"/>
      <c r="E24" s="32" t="s">
        <v>66</v>
      </c>
      <c r="F24" s="23" t="s">
        <v>67</v>
      </c>
      <c r="G24" s="31" t="s">
        <v>68</v>
      </c>
      <c r="H24" s="113">
        <f t="shared" si="0"/>
        <v>405</v>
      </c>
      <c r="I24" s="55">
        <f t="shared" si="11"/>
        <v>405</v>
      </c>
      <c r="J24" s="55">
        <f t="shared" si="12"/>
        <v>0</v>
      </c>
      <c r="K24" s="55"/>
      <c r="L24" s="58"/>
      <c r="M24" s="57"/>
      <c r="N24" s="57"/>
      <c r="O24" s="57"/>
      <c r="P24" s="57"/>
      <c r="Q24" s="55"/>
      <c r="R24" s="57"/>
      <c r="S24" s="55">
        <f t="shared" si="14"/>
        <v>405</v>
      </c>
      <c r="T24" s="57">
        <v>68</v>
      </c>
      <c r="U24" s="57">
        <v>61</v>
      </c>
      <c r="V24" s="57">
        <v>75</v>
      </c>
      <c r="W24" s="57">
        <v>57</v>
      </c>
      <c r="X24" s="57">
        <v>72</v>
      </c>
      <c r="Y24" s="57">
        <v>72</v>
      </c>
      <c r="Z24" s="42"/>
      <c r="AA24" s="42"/>
      <c r="AB24" s="57"/>
      <c r="AC24" s="72"/>
      <c r="AE24" s="74">
        <f t="shared" si="15"/>
        <v>405</v>
      </c>
    </row>
    <row r="25" spans="1:31" ht="15.75" customHeight="1">
      <c r="A25" s="17"/>
      <c r="B25" s="17"/>
      <c r="C25" s="33"/>
      <c r="D25" s="34"/>
      <c r="E25" s="32" t="s">
        <v>69</v>
      </c>
      <c r="F25" s="20"/>
      <c r="G25" s="31" t="s">
        <v>70</v>
      </c>
      <c r="H25" s="113">
        <f t="shared" si="0"/>
        <v>1016</v>
      </c>
      <c r="I25" s="55">
        <f t="shared" si="11"/>
        <v>1016</v>
      </c>
      <c r="J25" s="55">
        <f t="shared" si="12"/>
        <v>32</v>
      </c>
      <c r="K25" s="55"/>
      <c r="L25" s="58">
        <v>32</v>
      </c>
      <c r="M25" s="57"/>
      <c r="N25" s="57"/>
      <c r="O25" s="57"/>
      <c r="P25" s="57"/>
      <c r="Q25" s="57"/>
      <c r="R25" s="57"/>
      <c r="S25" s="55">
        <f t="shared" si="14"/>
        <v>984</v>
      </c>
      <c r="T25" s="55">
        <v>180</v>
      </c>
      <c r="U25" s="55">
        <v>124</v>
      </c>
      <c r="V25" s="55">
        <v>116</v>
      </c>
      <c r="W25" s="55">
        <v>56</v>
      </c>
      <c r="X25" s="55">
        <v>120</v>
      </c>
      <c r="Y25" s="55">
        <v>88</v>
      </c>
      <c r="Z25" s="55">
        <v>136</v>
      </c>
      <c r="AA25" s="55">
        <v>164</v>
      </c>
      <c r="AB25" s="55"/>
      <c r="AC25" s="75"/>
      <c r="AE25" s="74">
        <f t="shared" si="15"/>
        <v>984</v>
      </c>
    </row>
    <row r="26" spans="1:31" ht="15.75" customHeight="1">
      <c r="A26" s="17"/>
      <c r="B26" s="17"/>
      <c r="C26" s="17"/>
      <c r="D26" s="18"/>
      <c r="E26" s="32" t="s">
        <v>71</v>
      </c>
      <c r="F26" s="35" t="s">
        <v>72</v>
      </c>
      <c r="G26" s="21" t="s">
        <v>73</v>
      </c>
      <c r="H26" s="113">
        <f t="shared" si="0"/>
        <v>6960</v>
      </c>
      <c r="I26" s="55">
        <f t="shared" si="11"/>
        <v>6960</v>
      </c>
      <c r="J26" s="55">
        <f t="shared" si="12"/>
        <v>91</v>
      </c>
      <c r="K26" s="55"/>
      <c r="L26" s="56"/>
      <c r="M26" s="55"/>
      <c r="N26" s="55">
        <v>35</v>
      </c>
      <c r="O26" s="55">
        <v>18</v>
      </c>
      <c r="P26" s="55">
        <v>11</v>
      </c>
      <c r="Q26" s="55">
        <v>14</v>
      </c>
      <c r="R26" s="55">
        <v>13</v>
      </c>
      <c r="S26" s="55">
        <f t="shared" si="14"/>
        <v>6869</v>
      </c>
      <c r="T26" s="55">
        <v>880</v>
      </c>
      <c r="U26" s="55">
        <v>1070</v>
      </c>
      <c r="V26" s="55">
        <v>1290</v>
      </c>
      <c r="W26" s="55">
        <v>550</v>
      </c>
      <c r="X26" s="55">
        <v>1070</v>
      </c>
      <c r="Y26" s="55">
        <v>920</v>
      </c>
      <c r="Z26" s="55">
        <v>417</v>
      </c>
      <c r="AA26" s="55">
        <v>672</v>
      </c>
      <c r="AB26" s="55"/>
      <c r="AC26" s="71"/>
      <c r="AE26" s="74">
        <f t="shared" si="15"/>
        <v>6960</v>
      </c>
    </row>
    <row r="27" spans="1:31" ht="15.75" customHeight="1">
      <c r="A27" s="17"/>
      <c r="B27" s="17"/>
      <c r="C27" s="17"/>
      <c r="D27" s="18"/>
      <c r="E27" s="20"/>
      <c r="F27" s="20"/>
      <c r="G27" s="36" t="s">
        <v>74</v>
      </c>
      <c r="H27" s="113">
        <f t="shared" si="0"/>
        <v>42040</v>
      </c>
      <c r="I27" s="55">
        <f t="shared" si="11"/>
        <v>48816</v>
      </c>
      <c r="J27" s="55">
        <f t="shared" si="12"/>
        <v>607</v>
      </c>
      <c r="K27" s="64">
        <v>0</v>
      </c>
      <c r="L27" s="65">
        <v>51</v>
      </c>
      <c r="M27" s="64"/>
      <c r="N27" s="64">
        <v>224</v>
      </c>
      <c r="O27" s="64">
        <v>25</v>
      </c>
      <c r="P27" s="64">
        <v>114</v>
      </c>
      <c r="Q27" s="64">
        <v>77</v>
      </c>
      <c r="R27" s="64">
        <v>116</v>
      </c>
      <c r="S27" s="55">
        <f t="shared" si="14"/>
        <v>48209</v>
      </c>
      <c r="T27" s="64">
        <v>5922</v>
      </c>
      <c r="U27" s="64">
        <v>5278</v>
      </c>
      <c r="V27" s="64">
        <v>5488</v>
      </c>
      <c r="W27" s="64">
        <v>2866</v>
      </c>
      <c r="X27" s="64">
        <v>8177</v>
      </c>
      <c r="Y27" s="64">
        <v>4947</v>
      </c>
      <c r="Z27" s="64">
        <v>3255</v>
      </c>
      <c r="AA27" s="64">
        <v>5500</v>
      </c>
      <c r="AB27" s="64">
        <v>6776</v>
      </c>
      <c r="AC27" s="64"/>
      <c r="AE27" s="74">
        <f t="shared" si="15"/>
        <v>41989</v>
      </c>
    </row>
    <row r="28" spans="1:31" ht="15.75" customHeight="1">
      <c r="A28" s="17"/>
      <c r="B28" s="17"/>
      <c r="C28" s="17"/>
      <c r="D28" s="18"/>
      <c r="E28" s="32" t="s">
        <v>75</v>
      </c>
      <c r="F28" s="23" t="s">
        <v>76</v>
      </c>
      <c r="G28" s="37" t="s">
        <v>77</v>
      </c>
      <c r="H28" s="113">
        <f t="shared" si="0"/>
        <v>308511</v>
      </c>
      <c r="I28" s="66">
        <f t="shared" si="11"/>
        <v>428246</v>
      </c>
      <c r="J28" s="55">
        <f t="shared" si="12"/>
        <v>37551</v>
      </c>
      <c r="K28" s="57"/>
      <c r="L28" s="62">
        <v>37551</v>
      </c>
      <c r="M28" s="57"/>
      <c r="N28" s="57"/>
      <c r="O28" s="57"/>
      <c r="P28" s="57"/>
      <c r="Q28" s="57"/>
      <c r="R28" s="57"/>
      <c r="S28" s="55">
        <f t="shared" si="14"/>
        <v>390695</v>
      </c>
      <c r="T28" s="57">
        <v>39386</v>
      </c>
      <c r="U28" s="57">
        <v>40266</v>
      </c>
      <c r="V28" s="57">
        <v>37487</v>
      </c>
      <c r="W28" s="57">
        <v>22482</v>
      </c>
      <c r="X28" s="57">
        <v>45270</v>
      </c>
      <c r="Y28" s="57">
        <v>46137</v>
      </c>
      <c r="Z28" s="57">
        <v>14013</v>
      </c>
      <c r="AA28" s="57">
        <v>25919</v>
      </c>
      <c r="AB28" s="57">
        <v>39962</v>
      </c>
      <c r="AC28" s="72">
        <v>79773</v>
      </c>
      <c r="AE28" s="74">
        <f t="shared" si="15"/>
        <v>270960</v>
      </c>
    </row>
    <row r="29" spans="1:31" ht="15.75" customHeight="1">
      <c r="A29" s="17"/>
      <c r="B29" s="17" t="s">
        <v>78</v>
      </c>
      <c r="C29" s="17">
        <v>2050204</v>
      </c>
      <c r="D29" s="18" t="s">
        <v>79</v>
      </c>
      <c r="E29" s="32" t="s">
        <v>80</v>
      </c>
      <c r="F29" s="35" t="s">
        <v>81</v>
      </c>
      <c r="G29" s="37" t="s">
        <v>82</v>
      </c>
      <c r="H29" s="113">
        <f t="shared" si="0"/>
        <v>583.1</v>
      </c>
      <c r="I29" s="55">
        <f t="shared" si="11"/>
        <v>583.1</v>
      </c>
      <c r="J29" s="55">
        <f t="shared" si="12"/>
        <v>25.6</v>
      </c>
      <c r="K29" s="57"/>
      <c r="L29" s="58">
        <v>15.6</v>
      </c>
      <c r="M29" s="57"/>
      <c r="N29" s="57"/>
      <c r="O29" s="57">
        <v>10</v>
      </c>
      <c r="P29" s="57"/>
      <c r="Q29" s="57"/>
      <c r="R29" s="57"/>
      <c r="S29" s="55">
        <f t="shared" si="14"/>
        <v>557.5</v>
      </c>
      <c r="T29" s="57">
        <v>77.599999999999994</v>
      </c>
      <c r="U29" s="57">
        <v>119.8</v>
      </c>
      <c r="V29" s="57">
        <v>99.8</v>
      </c>
      <c r="W29" s="57">
        <v>35.799999999999997</v>
      </c>
      <c r="X29" s="57">
        <v>75</v>
      </c>
      <c r="Y29" s="57">
        <v>70.900000000000006</v>
      </c>
      <c r="Z29" s="57">
        <v>25.6</v>
      </c>
      <c r="AA29" s="57">
        <v>53</v>
      </c>
      <c r="AB29" s="57"/>
      <c r="AC29" s="72"/>
      <c r="AE29" s="74">
        <f t="shared" si="15"/>
        <v>567.5</v>
      </c>
    </row>
    <row r="30" spans="1:31" ht="15.75" customHeight="1">
      <c r="A30" s="17"/>
      <c r="B30" s="17">
        <v>51301</v>
      </c>
      <c r="C30" s="17">
        <v>2050204</v>
      </c>
      <c r="D30" s="18" t="s">
        <v>79</v>
      </c>
      <c r="E30" s="19" t="s">
        <v>83</v>
      </c>
      <c r="F30" s="20" t="s">
        <v>84</v>
      </c>
      <c r="G30" s="38" t="s">
        <v>85</v>
      </c>
      <c r="H30" s="113">
        <f t="shared" si="0"/>
        <v>5605</v>
      </c>
      <c r="I30" s="66">
        <f t="shared" si="11"/>
        <v>5605</v>
      </c>
      <c r="J30" s="55">
        <f t="shared" si="12"/>
        <v>0</v>
      </c>
      <c r="K30" s="57"/>
      <c r="L30" s="58"/>
      <c r="M30" s="57"/>
      <c r="N30" s="57"/>
      <c r="O30" s="57"/>
      <c r="P30" s="57"/>
      <c r="Q30" s="57"/>
      <c r="R30" s="57"/>
      <c r="S30" s="55">
        <f t="shared" si="14"/>
        <v>5605</v>
      </c>
      <c r="T30" s="57">
        <v>867</v>
      </c>
      <c r="U30" s="57">
        <v>1289</v>
      </c>
      <c r="V30" s="57">
        <v>1195</v>
      </c>
      <c r="W30" s="57">
        <v>483</v>
      </c>
      <c r="X30" s="57">
        <v>955</v>
      </c>
      <c r="Y30" s="57">
        <v>816</v>
      </c>
      <c r="Z30" s="57"/>
      <c r="AA30" s="57"/>
      <c r="AB30" s="57"/>
      <c r="AC30" s="72"/>
      <c r="AE30" s="74">
        <f t="shared" si="15"/>
        <v>5605</v>
      </c>
    </row>
    <row r="31" spans="1:31" ht="15.75" customHeight="1">
      <c r="A31" s="17"/>
      <c r="B31" s="17" t="s">
        <v>86</v>
      </c>
      <c r="C31" s="17">
        <v>2050202</v>
      </c>
      <c r="D31" s="18" t="s">
        <v>87</v>
      </c>
      <c r="E31" s="32" t="s">
        <v>88</v>
      </c>
      <c r="F31" s="35" t="s">
        <v>89</v>
      </c>
      <c r="G31" s="35" t="s">
        <v>90</v>
      </c>
      <c r="H31" s="113">
        <f t="shared" si="0"/>
        <v>123</v>
      </c>
      <c r="I31" s="55">
        <f t="shared" si="11"/>
        <v>123</v>
      </c>
      <c r="J31" s="55">
        <f t="shared" si="12"/>
        <v>4</v>
      </c>
      <c r="K31" s="55"/>
      <c r="L31" s="56">
        <v>3.5</v>
      </c>
      <c r="M31" s="55"/>
      <c r="N31" s="55"/>
      <c r="O31" s="55"/>
      <c r="P31" s="55"/>
      <c r="Q31" s="55">
        <v>0.5</v>
      </c>
      <c r="R31" s="55"/>
      <c r="S31" s="55">
        <f t="shared" si="14"/>
        <v>119</v>
      </c>
      <c r="T31" s="55">
        <v>15.5</v>
      </c>
      <c r="U31" s="55">
        <v>20</v>
      </c>
      <c r="V31" s="55">
        <v>10.5</v>
      </c>
      <c r="W31" s="55">
        <v>10.5</v>
      </c>
      <c r="X31" s="55">
        <v>19.5</v>
      </c>
      <c r="Y31" s="55">
        <v>22.5</v>
      </c>
      <c r="Z31" s="55">
        <v>10</v>
      </c>
      <c r="AA31" s="55">
        <v>10.5</v>
      </c>
      <c r="AB31" s="55"/>
      <c r="AC31" s="72"/>
      <c r="AE31" s="74">
        <f t="shared" si="15"/>
        <v>119.5</v>
      </c>
    </row>
    <row r="32" spans="1:31" ht="15.75" customHeight="1">
      <c r="A32" s="17"/>
      <c r="B32" s="17">
        <v>51301</v>
      </c>
      <c r="C32" s="17">
        <v>20502</v>
      </c>
      <c r="D32" s="18" t="s">
        <v>91</v>
      </c>
      <c r="E32" s="32" t="s">
        <v>92</v>
      </c>
      <c r="F32" s="35" t="s">
        <v>93</v>
      </c>
      <c r="G32" s="35" t="s">
        <v>94</v>
      </c>
      <c r="H32" s="113">
        <f t="shared" si="0"/>
        <v>1164</v>
      </c>
      <c r="I32" s="55">
        <f t="shared" si="11"/>
        <v>1164</v>
      </c>
      <c r="J32" s="55">
        <f t="shared" si="12"/>
        <v>23.3</v>
      </c>
      <c r="K32" s="55"/>
      <c r="L32" s="56"/>
      <c r="M32" s="55"/>
      <c r="N32" s="55">
        <v>7.1</v>
      </c>
      <c r="O32" s="55">
        <v>4.2</v>
      </c>
      <c r="P32" s="55">
        <v>1.2</v>
      </c>
      <c r="Q32" s="55">
        <v>5.5</v>
      </c>
      <c r="R32" s="55">
        <v>5.3</v>
      </c>
      <c r="S32" s="55">
        <f t="shared" si="14"/>
        <v>1140.7</v>
      </c>
      <c r="T32" s="55">
        <v>142.30000000000001</v>
      </c>
      <c r="U32" s="55">
        <v>154.5</v>
      </c>
      <c r="V32" s="55">
        <v>161.9</v>
      </c>
      <c r="W32" s="55">
        <v>89.1</v>
      </c>
      <c r="X32" s="55">
        <v>191</v>
      </c>
      <c r="Y32" s="55">
        <v>150.4</v>
      </c>
      <c r="Z32" s="55">
        <v>90</v>
      </c>
      <c r="AA32" s="55">
        <v>161.5</v>
      </c>
      <c r="AB32" s="55"/>
      <c r="AC32" s="72"/>
      <c r="AE32" s="74">
        <f t="shared" si="15"/>
        <v>1164</v>
      </c>
    </row>
    <row r="33" spans="1:31" ht="15.75" customHeight="1">
      <c r="A33" s="17"/>
      <c r="B33" s="17">
        <v>51301</v>
      </c>
      <c r="C33" s="17">
        <v>20502</v>
      </c>
      <c r="D33" s="18" t="s">
        <v>91</v>
      </c>
      <c r="E33" s="32" t="s">
        <v>95</v>
      </c>
      <c r="F33" s="35" t="s">
        <v>96</v>
      </c>
      <c r="G33" s="35" t="s">
        <v>97</v>
      </c>
      <c r="H33" s="113">
        <f t="shared" si="0"/>
        <v>2231.1</v>
      </c>
      <c r="I33" s="55">
        <f t="shared" si="11"/>
        <v>2231.1</v>
      </c>
      <c r="J33" s="55">
        <f t="shared" si="12"/>
        <v>0</v>
      </c>
      <c r="K33" s="55"/>
      <c r="L33" s="56"/>
      <c r="M33" s="55"/>
      <c r="N33" s="55"/>
      <c r="O33" s="55"/>
      <c r="P33" s="55"/>
      <c r="Q33" s="55"/>
      <c r="R33" s="55"/>
      <c r="S33" s="55">
        <f t="shared" si="14"/>
        <v>2231.1</v>
      </c>
      <c r="T33" s="55"/>
      <c r="U33" s="55">
        <v>822.9</v>
      </c>
      <c r="V33" s="55">
        <v>757.3</v>
      </c>
      <c r="W33" s="55">
        <v>181.8</v>
      </c>
      <c r="X33" s="55"/>
      <c r="Y33" s="55">
        <v>469.1</v>
      </c>
      <c r="Z33" s="55"/>
      <c r="AA33" s="55"/>
      <c r="AB33" s="55"/>
      <c r="AC33" s="72"/>
      <c r="AE33" s="74">
        <f t="shared" si="15"/>
        <v>2231.1</v>
      </c>
    </row>
    <row r="34" spans="1:31" ht="15.75" customHeight="1">
      <c r="A34" s="17"/>
      <c r="B34" s="17">
        <v>51301</v>
      </c>
      <c r="C34" s="17">
        <v>2070199</v>
      </c>
      <c r="D34" s="18" t="s">
        <v>98</v>
      </c>
      <c r="E34" s="32" t="s">
        <v>99</v>
      </c>
      <c r="F34" s="35" t="s">
        <v>100</v>
      </c>
      <c r="G34" s="35" t="s">
        <v>101</v>
      </c>
      <c r="H34" s="113">
        <f t="shared" si="0"/>
        <v>72.5</v>
      </c>
      <c r="I34" s="55">
        <f t="shared" si="11"/>
        <v>72.5</v>
      </c>
      <c r="J34" s="55">
        <f t="shared" si="12"/>
        <v>0</v>
      </c>
      <c r="K34" s="57"/>
      <c r="L34" s="58"/>
      <c r="M34" s="57"/>
      <c r="N34" s="57"/>
      <c r="O34" s="57"/>
      <c r="P34" s="57"/>
      <c r="Q34" s="57"/>
      <c r="R34" s="57"/>
      <c r="S34" s="55">
        <f t="shared" si="14"/>
        <v>72.5</v>
      </c>
      <c r="T34" s="57">
        <v>9</v>
      </c>
      <c r="U34" s="57">
        <v>9.5</v>
      </c>
      <c r="V34" s="57">
        <v>9.5</v>
      </c>
      <c r="W34" s="57">
        <v>7.5</v>
      </c>
      <c r="X34" s="57">
        <v>9</v>
      </c>
      <c r="Y34" s="57">
        <v>8.5</v>
      </c>
      <c r="Z34" s="57">
        <v>8.5</v>
      </c>
      <c r="AA34" s="57">
        <v>11</v>
      </c>
      <c r="AB34" s="57"/>
      <c r="AC34" s="72"/>
      <c r="AE34" s="74">
        <f t="shared" si="15"/>
        <v>72.5</v>
      </c>
    </row>
    <row r="35" spans="1:31" ht="15.75" customHeight="1">
      <c r="A35" s="17"/>
      <c r="B35" s="17"/>
      <c r="C35" s="17">
        <v>2070199</v>
      </c>
      <c r="D35" s="18" t="s">
        <v>98</v>
      </c>
      <c r="E35" s="39"/>
      <c r="F35" s="23"/>
      <c r="G35" s="35"/>
      <c r="H35" s="113">
        <f t="shared" si="0"/>
        <v>0</v>
      </c>
      <c r="I35" s="66">
        <f t="shared" si="11"/>
        <v>0</v>
      </c>
      <c r="J35" s="55">
        <f t="shared" si="12"/>
        <v>0</v>
      </c>
      <c r="K35" s="55"/>
      <c r="L35" s="56"/>
      <c r="M35" s="55"/>
      <c r="N35" s="55"/>
      <c r="O35" s="55"/>
      <c r="P35" s="55"/>
      <c r="Q35" s="55"/>
      <c r="R35" s="55"/>
      <c r="S35" s="55">
        <f t="shared" si="14"/>
        <v>0</v>
      </c>
      <c r="T35" s="55"/>
      <c r="U35" s="55"/>
      <c r="V35" s="55"/>
      <c r="W35" s="55"/>
      <c r="X35" s="55"/>
      <c r="Y35" s="55"/>
      <c r="Z35" s="55"/>
      <c r="AA35" s="55"/>
      <c r="AB35" s="55"/>
      <c r="AC35" s="72"/>
      <c r="AE35" s="74">
        <f t="shared" si="15"/>
        <v>0</v>
      </c>
    </row>
    <row r="36" spans="1:31" ht="15.75" customHeight="1">
      <c r="A36" s="17"/>
      <c r="B36" s="17"/>
      <c r="C36" s="17">
        <v>2081001</v>
      </c>
      <c r="D36" s="18" t="s">
        <v>102</v>
      </c>
      <c r="E36" s="19"/>
      <c r="F36" s="20"/>
      <c r="G36" s="38"/>
      <c r="H36" s="113">
        <f t="shared" si="0"/>
        <v>0</v>
      </c>
      <c r="I36" s="55">
        <f t="shared" si="11"/>
        <v>0</v>
      </c>
      <c r="J36" s="55">
        <f t="shared" si="12"/>
        <v>0</v>
      </c>
      <c r="K36" s="57"/>
      <c r="L36" s="58"/>
      <c r="M36" s="57"/>
      <c r="N36" s="57"/>
      <c r="O36" s="57"/>
      <c r="P36" s="57"/>
      <c r="Q36" s="57"/>
      <c r="R36" s="57"/>
      <c r="S36" s="55">
        <f t="shared" si="14"/>
        <v>0</v>
      </c>
      <c r="T36" s="57"/>
      <c r="U36" s="57"/>
      <c r="V36" s="57"/>
      <c r="W36" s="57"/>
      <c r="X36" s="57"/>
      <c r="Y36" s="57"/>
      <c r="Z36" s="57"/>
      <c r="AA36" s="57"/>
      <c r="AB36" s="57"/>
      <c r="AC36" s="72"/>
      <c r="AE36" s="74">
        <f t="shared" si="15"/>
        <v>0</v>
      </c>
    </row>
    <row r="37" spans="1:31" ht="15.75" customHeight="1">
      <c r="A37" s="17"/>
      <c r="B37" s="17">
        <v>51301</v>
      </c>
      <c r="C37" s="17">
        <v>20808</v>
      </c>
      <c r="D37" s="18" t="s">
        <v>103</v>
      </c>
      <c r="E37" s="19" t="s">
        <v>104</v>
      </c>
      <c r="F37" s="20" t="s">
        <v>105</v>
      </c>
      <c r="G37" s="38" t="s">
        <v>106</v>
      </c>
      <c r="H37" s="113">
        <f t="shared" si="0"/>
        <v>1387.1000000000001</v>
      </c>
      <c r="I37" s="55">
        <f t="shared" si="11"/>
        <v>1668.1000000000001</v>
      </c>
      <c r="J37" s="55">
        <f t="shared" si="12"/>
        <v>0</v>
      </c>
      <c r="K37" s="57"/>
      <c r="L37" s="58"/>
      <c r="M37" s="57"/>
      <c r="N37" s="57"/>
      <c r="O37" s="57"/>
      <c r="P37" s="57"/>
      <c r="Q37" s="57"/>
      <c r="R37" s="57"/>
      <c r="S37" s="55">
        <f t="shared" si="14"/>
        <v>1668.1000000000001</v>
      </c>
      <c r="T37" s="57">
        <v>0.64</v>
      </c>
      <c r="U37" s="57"/>
      <c r="V37" s="57"/>
      <c r="W37" s="57"/>
      <c r="X37" s="57">
        <v>1385</v>
      </c>
      <c r="Y37" s="57"/>
      <c r="Z37" s="57">
        <v>1.46</v>
      </c>
      <c r="AA37" s="57"/>
      <c r="AB37" s="57">
        <v>281</v>
      </c>
      <c r="AC37" s="72"/>
      <c r="AE37" s="74">
        <f t="shared" si="15"/>
        <v>1387.1000000000001</v>
      </c>
    </row>
    <row r="38" spans="1:31" ht="15.75" customHeight="1">
      <c r="A38" s="17"/>
      <c r="B38" s="17"/>
      <c r="C38" s="17">
        <v>2100299</v>
      </c>
      <c r="D38" s="18" t="s">
        <v>107</v>
      </c>
      <c r="E38" s="19" t="s">
        <v>108</v>
      </c>
      <c r="F38" s="20" t="s">
        <v>109</v>
      </c>
      <c r="G38" s="38" t="s">
        <v>110</v>
      </c>
      <c r="H38" s="113">
        <f t="shared" si="0"/>
        <v>452</v>
      </c>
      <c r="I38" s="66">
        <f t="shared" si="11"/>
        <v>558</v>
      </c>
      <c r="J38" s="55">
        <f t="shared" si="12"/>
        <v>0</v>
      </c>
      <c r="K38" s="57"/>
      <c r="L38" s="58"/>
      <c r="M38" s="57"/>
      <c r="N38" s="57"/>
      <c r="O38" s="57"/>
      <c r="P38" s="57"/>
      <c r="Q38" s="57"/>
      <c r="R38" s="57"/>
      <c r="S38" s="55">
        <f t="shared" si="14"/>
        <v>558</v>
      </c>
      <c r="T38" s="57">
        <v>83</v>
      </c>
      <c r="U38" s="57">
        <v>94</v>
      </c>
      <c r="V38" s="57">
        <v>104</v>
      </c>
      <c r="W38" s="57">
        <v>57</v>
      </c>
      <c r="X38" s="57">
        <v>80</v>
      </c>
      <c r="Y38" s="57">
        <v>34</v>
      </c>
      <c r="Z38" s="57"/>
      <c r="AA38" s="57"/>
      <c r="AB38" s="57">
        <v>106</v>
      </c>
      <c r="AC38" s="72"/>
      <c r="AE38" s="74">
        <f t="shared" si="15"/>
        <v>452</v>
      </c>
    </row>
    <row r="39" spans="1:31" ht="15.75" customHeight="1">
      <c r="A39" s="17"/>
      <c r="B39" s="17">
        <v>51301</v>
      </c>
      <c r="C39" s="17">
        <v>2100399</v>
      </c>
      <c r="D39" s="18" t="s">
        <v>111</v>
      </c>
      <c r="E39" s="19" t="s">
        <v>112</v>
      </c>
      <c r="F39" s="20" t="s">
        <v>113</v>
      </c>
      <c r="G39" s="38" t="s">
        <v>114</v>
      </c>
      <c r="H39" s="113">
        <f t="shared" si="0"/>
        <v>614</v>
      </c>
      <c r="I39" s="66">
        <f t="shared" si="11"/>
        <v>687</v>
      </c>
      <c r="J39" s="55">
        <f t="shared" si="12"/>
        <v>0</v>
      </c>
      <c r="K39" s="57"/>
      <c r="L39" s="58"/>
      <c r="M39" s="57"/>
      <c r="N39" s="57"/>
      <c r="O39" s="57"/>
      <c r="P39" s="57"/>
      <c r="Q39" s="57"/>
      <c r="R39" s="57"/>
      <c r="S39" s="55">
        <f t="shared" si="14"/>
        <v>687</v>
      </c>
      <c r="T39" s="57"/>
      <c r="U39" s="57"/>
      <c r="V39" s="57"/>
      <c r="W39" s="57"/>
      <c r="X39" s="57">
        <v>614</v>
      </c>
      <c r="Y39" s="57"/>
      <c r="Z39" s="57"/>
      <c r="AA39" s="57"/>
      <c r="AB39" s="57">
        <v>73</v>
      </c>
      <c r="AC39" s="72"/>
      <c r="AE39" s="74">
        <f t="shared" si="15"/>
        <v>614</v>
      </c>
    </row>
    <row r="40" spans="1:31" ht="15.75" customHeight="1">
      <c r="A40" s="17"/>
      <c r="B40" s="17"/>
      <c r="C40" s="17">
        <v>2100409</v>
      </c>
      <c r="D40" s="18" t="s">
        <v>115</v>
      </c>
      <c r="E40" s="19"/>
      <c r="F40" s="20"/>
      <c r="G40" s="38"/>
      <c r="H40" s="113">
        <f t="shared" si="0"/>
        <v>0</v>
      </c>
      <c r="I40" s="66">
        <f t="shared" si="11"/>
        <v>0</v>
      </c>
      <c r="J40" s="55">
        <f t="shared" si="12"/>
        <v>0</v>
      </c>
      <c r="K40" s="57"/>
      <c r="L40" s="58"/>
      <c r="M40" s="57"/>
      <c r="N40" s="57"/>
      <c r="O40" s="57"/>
      <c r="P40" s="57"/>
      <c r="Q40" s="57"/>
      <c r="R40" s="57"/>
      <c r="S40" s="55">
        <f t="shared" si="14"/>
        <v>0</v>
      </c>
      <c r="T40" s="57"/>
      <c r="U40" s="57"/>
      <c r="V40" s="57"/>
      <c r="W40" s="57"/>
      <c r="X40" s="57"/>
      <c r="Y40" s="57"/>
      <c r="Z40" s="57"/>
      <c r="AA40" s="57"/>
      <c r="AB40" s="57"/>
      <c r="AC40" s="72"/>
      <c r="AE40" s="74">
        <f t="shared" si="15"/>
        <v>0</v>
      </c>
    </row>
    <row r="41" spans="1:31" ht="15.75" customHeight="1">
      <c r="A41" s="17"/>
      <c r="B41" s="17">
        <v>51002</v>
      </c>
      <c r="C41" s="17">
        <v>2101202</v>
      </c>
      <c r="D41" s="18" t="s">
        <v>116</v>
      </c>
      <c r="E41" s="32" t="s">
        <v>117</v>
      </c>
      <c r="F41" s="23" t="s">
        <v>118</v>
      </c>
      <c r="G41" s="40" t="s">
        <v>119</v>
      </c>
      <c r="H41" s="113">
        <f t="shared" si="0"/>
        <v>36182</v>
      </c>
      <c r="I41" s="66">
        <f t="shared" si="11"/>
        <v>44217</v>
      </c>
      <c r="J41" s="55">
        <f t="shared" si="12"/>
        <v>0</v>
      </c>
      <c r="K41" s="57"/>
      <c r="L41" s="58"/>
      <c r="M41" s="57"/>
      <c r="N41" s="57"/>
      <c r="O41" s="57"/>
      <c r="P41" s="57"/>
      <c r="Q41" s="57"/>
      <c r="R41" s="57"/>
      <c r="S41" s="55">
        <f t="shared" si="14"/>
        <v>44217</v>
      </c>
      <c r="T41" s="57">
        <v>4630</v>
      </c>
      <c r="U41" s="57">
        <v>5327</v>
      </c>
      <c r="V41" s="57">
        <v>4722</v>
      </c>
      <c r="W41" s="57">
        <v>2151</v>
      </c>
      <c r="X41" s="57">
        <v>6551</v>
      </c>
      <c r="Y41" s="57">
        <v>4532</v>
      </c>
      <c r="Z41" s="57">
        <v>3365</v>
      </c>
      <c r="AA41" s="57">
        <v>4904</v>
      </c>
      <c r="AB41" s="57">
        <v>8035</v>
      </c>
      <c r="AC41" s="72"/>
      <c r="AE41" s="74">
        <f t="shared" si="15"/>
        <v>36182</v>
      </c>
    </row>
    <row r="42" spans="1:31" ht="15.75" customHeight="1">
      <c r="A42" s="17"/>
      <c r="B42" s="17"/>
      <c r="C42" s="17">
        <v>2100408</v>
      </c>
      <c r="D42" s="18" t="s">
        <v>120</v>
      </c>
      <c r="E42" s="19" t="s">
        <v>121</v>
      </c>
      <c r="F42" s="20" t="s">
        <v>122</v>
      </c>
      <c r="G42" s="38" t="s">
        <v>123</v>
      </c>
      <c r="H42" s="113">
        <f t="shared" si="0"/>
        <v>4671</v>
      </c>
      <c r="I42" s="66">
        <f t="shared" si="11"/>
        <v>5581</v>
      </c>
      <c r="J42" s="55">
        <f t="shared" si="12"/>
        <v>176.49999999999997</v>
      </c>
      <c r="K42" s="57"/>
      <c r="L42" s="58"/>
      <c r="M42" s="57"/>
      <c r="N42" s="57">
        <v>30</v>
      </c>
      <c r="O42" s="57">
        <v>40</v>
      </c>
      <c r="P42" s="57">
        <v>8.8000000000000007</v>
      </c>
      <c r="Q42" s="57">
        <v>71.599999999999994</v>
      </c>
      <c r="R42" s="57">
        <v>26.1</v>
      </c>
      <c r="S42" s="55">
        <f t="shared" si="14"/>
        <v>5404.5</v>
      </c>
      <c r="T42" s="57">
        <v>512</v>
      </c>
      <c r="U42" s="57">
        <v>600</v>
      </c>
      <c r="V42" s="57">
        <v>502</v>
      </c>
      <c r="W42" s="57">
        <v>280</v>
      </c>
      <c r="X42" s="57">
        <v>834</v>
      </c>
      <c r="Y42" s="57">
        <v>566</v>
      </c>
      <c r="Z42" s="57">
        <v>595</v>
      </c>
      <c r="AA42" s="57">
        <v>605.5</v>
      </c>
      <c r="AB42" s="57">
        <v>910</v>
      </c>
      <c r="AC42" s="72"/>
      <c r="AE42" s="74">
        <f t="shared" si="15"/>
        <v>4671</v>
      </c>
    </row>
    <row r="43" spans="1:31" ht="15.75" customHeight="1">
      <c r="A43" s="17"/>
      <c r="B43" s="17">
        <v>51301</v>
      </c>
      <c r="C43" s="17">
        <v>2100717</v>
      </c>
      <c r="D43" s="18" t="s">
        <v>124</v>
      </c>
      <c r="E43" s="19" t="s">
        <v>125</v>
      </c>
      <c r="F43" s="20" t="s">
        <v>126</v>
      </c>
      <c r="G43" s="38" t="s">
        <v>127</v>
      </c>
      <c r="H43" s="113">
        <f t="shared" si="0"/>
        <v>3125</v>
      </c>
      <c r="I43" s="66">
        <f t="shared" si="11"/>
        <v>3702</v>
      </c>
      <c r="J43" s="55">
        <f t="shared" si="12"/>
        <v>291</v>
      </c>
      <c r="K43" s="57"/>
      <c r="L43" s="58"/>
      <c r="M43" s="57"/>
      <c r="N43" s="57">
        <v>19</v>
      </c>
      <c r="O43" s="57">
        <v>35</v>
      </c>
      <c r="P43" s="57">
        <v>2</v>
      </c>
      <c r="Q43" s="57">
        <v>230</v>
      </c>
      <c r="R43" s="57">
        <v>5</v>
      </c>
      <c r="S43" s="55">
        <f t="shared" si="14"/>
        <v>3411</v>
      </c>
      <c r="T43" s="57">
        <v>276</v>
      </c>
      <c r="U43" s="57">
        <v>177</v>
      </c>
      <c r="V43" s="57">
        <v>200</v>
      </c>
      <c r="W43" s="57">
        <v>131</v>
      </c>
      <c r="X43" s="57">
        <v>159</v>
      </c>
      <c r="Y43" s="57">
        <v>162</v>
      </c>
      <c r="Z43" s="57">
        <v>1271</v>
      </c>
      <c r="AA43" s="57">
        <v>458</v>
      </c>
      <c r="AB43" s="57">
        <v>577</v>
      </c>
      <c r="AC43" s="72"/>
      <c r="AE43" s="74">
        <f t="shared" si="15"/>
        <v>3125</v>
      </c>
    </row>
    <row r="44" spans="1:31" ht="15.75" customHeight="1">
      <c r="A44" s="17"/>
      <c r="B44" s="17" t="s">
        <v>128</v>
      </c>
      <c r="C44" s="17">
        <v>2050202</v>
      </c>
      <c r="D44" s="18" t="s">
        <v>87</v>
      </c>
      <c r="E44" s="39" t="s">
        <v>129</v>
      </c>
      <c r="F44" s="23" t="s">
        <v>130</v>
      </c>
      <c r="G44" s="38" t="s">
        <v>131</v>
      </c>
      <c r="H44" s="113">
        <f t="shared" si="0"/>
        <v>970.19999999999993</v>
      </c>
      <c r="I44" s="66">
        <f t="shared" si="11"/>
        <v>970.19999999999993</v>
      </c>
      <c r="J44" s="55">
        <f t="shared" si="12"/>
        <v>38.099999999999994</v>
      </c>
      <c r="K44" s="57"/>
      <c r="L44" s="58">
        <v>13.7</v>
      </c>
      <c r="M44" s="57"/>
      <c r="N44" s="57">
        <v>3.2</v>
      </c>
      <c r="O44" s="57">
        <v>2.5</v>
      </c>
      <c r="P44" s="57">
        <v>1.1000000000000001</v>
      </c>
      <c r="Q44" s="57">
        <v>14.3</v>
      </c>
      <c r="R44" s="57">
        <v>3.3</v>
      </c>
      <c r="S44" s="55">
        <f t="shared" si="14"/>
        <v>932.09999999999991</v>
      </c>
      <c r="T44" s="57">
        <v>114.3</v>
      </c>
      <c r="U44" s="57">
        <v>143.1</v>
      </c>
      <c r="V44" s="57">
        <v>109.8</v>
      </c>
      <c r="W44" s="57">
        <v>59.4</v>
      </c>
      <c r="X44" s="57">
        <v>175.5</v>
      </c>
      <c r="Y44" s="57">
        <v>120.6</v>
      </c>
      <c r="Z44" s="57">
        <v>90.1</v>
      </c>
      <c r="AA44" s="57">
        <v>119.3</v>
      </c>
      <c r="AB44" s="57"/>
      <c r="AC44" s="72"/>
      <c r="AE44" s="74">
        <f t="shared" si="15"/>
        <v>956.49999999999989</v>
      </c>
    </row>
    <row r="45" spans="1:31" ht="15.75" customHeight="1">
      <c r="A45" s="17"/>
      <c r="B45" s="17" t="s">
        <v>128</v>
      </c>
      <c r="C45" s="17">
        <v>2050203</v>
      </c>
      <c r="D45" s="18" t="s">
        <v>132</v>
      </c>
      <c r="E45" s="19" t="s">
        <v>129</v>
      </c>
      <c r="F45" s="20" t="s">
        <v>130</v>
      </c>
      <c r="G45" s="41" t="s">
        <v>131</v>
      </c>
      <c r="H45" s="113">
        <f t="shared" si="0"/>
        <v>10622</v>
      </c>
      <c r="I45" s="55">
        <f t="shared" si="11"/>
        <v>10622</v>
      </c>
      <c r="J45" s="55">
        <f t="shared" si="12"/>
        <v>370.7</v>
      </c>
      <c r="K45" s="57"/>
      <c r="L45" s="58">
        <v>132.6</v>
      </c>
      <c r="M45" s="57"/>
      <c r="N45" s="57">
        <v>41.8</v>
      </c>
      <c r="O45" s="57">
        <v>29.3</v>
      </c>
      <c r="P45" s="57">
        <v>11.4</v>
      </c>
      <c r="Q45" s="57">
        <v>122.7</v>
      </c>
      <c r="R45" s="57">
        <v>32.9</v>
      </c>
      <c r="S45" s="55">
        <f t="shared" si="14"/>
        <v>10251.299999999999</v>
      </c>
      <c r="T45" s="57">
        <v>1224.8</v>
      </c>
      <c r="U45" s="57">
        <v>1584.1</v>
      </c>
      <c r="V45" s="57">
        <v>1276.5999999999999</v>
      </c>
      <c r="W45" s="57">
        <v>754.7</v>
      </c>
      <c r="X45" s="57">
        <v>1822.7</v>
      </c>
      <c r="Y45" s="57">
        <v>1343.7</v>
      </c>
      <c r="Z45" s="57">
        <v>966</v>
      </c>
      <c r="AA45" s="57">
        <v>1278.7</v>
      </c>
      <c r="AB45" s="57"/>
      <c r="AC45" s="72"/>
      <c r="AE45" s="74">
        <f t="shared" si="15"/>
        <v>10489.4</v>
      </c>
    </row>
    <row r="46" spans="1:31" ht="15.75" customHeight="1">
      <c r="A46" s="17"/>
      <c r="B46" s="17"/>
      <c r="C46" s="17">
        <v>2130213</v>
      </c>
      <c r="D46" s="18" t="s">
        <v>133</v>
      </c>
      <c r="E46" s="19" t="s">
        <v>134</v>
      </c>
      <c r="F46" s="20" t="s">
        <v>135</v>
      </c>
      <c r="G46" s="38" t="s">
        <v>136</v>
      </c>
      <c r="H46" s="113">
        <f t="shared" si="0"/>
        <v>141.73000000000002</v>
      </c>
      <c r="I46" s="66">
        <f t="shared" si="11"/>
        <v>141.73000000000002</v>
      </c>
      <c r="J46" s="55">
        <f t="shared" si="12"/>
        <v>30.89</v>
      </c>
      <c r="K46" s="57"/>
      <c r="L46" s="58">
        <v>30.89</v>
      </c>
      <c r="M46" s="57"/>
      <c r="N46" s="57"/>
      <c r="O46" s="57"/>
      <c r="P46" s="57"/>
      <c r="Q46" s="57"/>
      <c r="R46" s="57"/>
      <c r="S46" s="55">
        <f t="shared" si="14"/>
        <v>110.84</v>
      </c>
      <c r="T46" s="57">
        <v>17.850000000000001</v>
      </c>
      <c r="U46" s="57">
        <v>12.1</v>
      </c>
      <c r="V46" s="57">
        <v>25.47</v>
      </c>
      <c r="W46" s="57">
        <v>19.87</v>
      </c>
      <c r="X46" s="57">
        <v>21.71</v>
      </c>
      <c r="Y46" s="57">
        <v>13.84</v>
      </c>
      <c r="Z46" s="57"/>
      <c r="AA46" s="57"/>
      <c r="AB46" s="57"/>
      <c r="AC46" s="72"/>
      <c r="AE46" s="74">
        <f t="shared" si="15"/>
        <v>110.84000000000002</v>
      </c>
    </row>
    <row r="47" spans="1:31" ht="15.75" customHeight="1">
      <c r="A47" s="17"/>
      <c r="B47" s="17"/>
      <c r="C47" s="17">
        <v>2129999</v>
      </c>
      <c r="D47" s="18" t="s">
        <v>137</v>
      </c>
      <c r="E47" s="19" t="s">
        <v>138</v>
      </c>
      <c r="F47" s="20" t="s">
        <v>139</v>
      </c>
      <c r="G47" s="2" t="s">
        <v>140</v>
      </c>
      <c r="H47" s="113">
        <f t="shared" si="0"/>
        <v>720</v>
      </c>
      <c r="I47" s="66">
        <f t="shared" si="11"/>
        <v>720</v>
      </c>
      <c r="J47" s="55">
        <f t="shared" si="12"/>
        <v>0</v>
      </c>
      <c r="K47" s="57"/>
      <c r="L47" s="58"/>
      <c r="M47" s="57"/>
      <c r="N47" s="57"/>
      <c r="O47" s="57"/>
      <c r="P47" s="57"/>
      <c r="Q47" s="57"/>
      <c r="R47" s="57"/>
      <c r="S47" s="55">
        <f t="shared" si="14"/>
        <v>720</v>
      </c>
      <c r="T47" s="57">
        <v>360</v>
      </c>
      <c r="U47" s="57"/>
      <c r="V47" s="57">
        <v>180</v>
      </c>
      <c r="W47" s="57"/>
      <c r="X47" s="57"/>
      <c r="Y47" s="57"/>
      <c r="Z47" s="57">
        <v>180</v>
      </c>
      <c r="AA47" s="57"/>
      <c r="AB47" s="57"/>
      <c r="AC47" s="72"/>
      <c r="AE47" s="74">
        <f t="shared" si="15"/>
        <v>720</v>
      </c>
    </row>
    <row r="48" spans="1:31" ht="15.75" customHeight="1">
      <c r="A48" s="17"/>
      <c r="B48" s="17"/>
      <c r="C48" s="42">
        <v>2110302</v>
      </c>
      <c r="D48" s="42" t="s">
        <v>141</v>
      </c>
      <c r="E48" s="19" t="s">
        <v>142</v>
      </c>
      <c r="F48" s="20" t="s">
        <v>143</v>
      </c>
      <c r="G48" s="38" t="s">
        <v>144</v>
      </c>
      <c r="H48" s="113">
        <f t="shared" si="0"/>
        <v>2353</v>
      </c>
      <c r="I48" s="55">
        <f t="shared" si="11"/>
        <v>2353</v>
      </c>
      <c r="J48" s="55">
        <f t="shared" si="12"/>
        <v>2353</v>
      </c>
      <c r="K48" s="57"/>
      <c r="L48" s="58">
        <v>2353</v>
      </c>
      <c r="M48" s="57"/>
      <c r="N48" s="57"/>
      <c r="O48" s="57"/>
      <c r="P48" s="57"/>
      <c r="Q48" s="57"/>
      <c r="R48" s="57"/>
      <c r="S48" s="55">
        <f t="shared" si="14"/>
        <v>0</v>
      </c>
      <c r="T48" s="57"/>
      <c r="U48" s="57"/>
      <c r="V48" s="57"/>
      <c r="W48" s="57"/>
      <c r="X48" s="57"/>
      <c r="Y48" s="57"/>
      <c r="Z48" s="57"/>
      <c r="AA48" s="57"/>
      <c r="AB48" s="57"/>
      <c r="AC48" s="72"/>
      <c r="AE48" s="74">
        <f t="shared" si="15"/>
        <v>0</v>
      </c>
    </row>
    <row r="49" spans="1:31" ht="15.75" customHeight="1">
      <c r="A49" s="17"/>
      <c r="B49" s="17"/>
      <c r="C49" s="17">
        <v>2110301</v>
      </c>
      <c r="D49" s="18" t="s">
        <v>145</v>
      </c>
      <c r="E49" s="19" t="s">
        <v>146</v>
      </c>
      <c r="F49" s="20" t="s">
        <v>147</v>
      </c>
      <c r="G49" s="37" t="s">
        <v>148</v>
      </c>
      <c r="H49" s="113">
        <f t="shared" si="0"/>
        <v>5553</v>
      </c>
      <c r="I49" s="55">
        <f t="shared" si="11"/>
        <v>5553</v>
      </c>
      <c r="J49" s="55">
        <f t="shared" si="12"/>
        <v>5553</v>
      </c>
      <c r="K49" s="57"/>
      <c r="L49" s="58">
        <v>5553</v>
      </c>
      <c r="M49" s="57"/>
      <c r="N49" s="57"/>
      <c r="O49" s="57"/>
      <c r="P49" s="57"/>
      <c r="Q49" s="57"/>
      <c r="R49" s="57"/>
      <c r="S49" s="55">
        <f t="shared" si="14"/>
        <v>0</v>
      </c>
      <c r="T49" s="57"/>
      <c r="U49" s="57"/>
      <c r="V49" s="57"/>
      <c r="W49" s="57"/>
      <c r="X49" s="57"/>
      <c r="Y49" s="57"/>
      <c r="Z49" s="57"/>
      <c r="AA49" s="57"/>
      <c r="AB49" s="57"/>
      <c r="AC49" s="72"/>
      <c r="AE49" s="74">
        <f t="shared" si="15"/>
        <v>0</v>
      </c>
    </row>
    <row r="50" spans="1:31" ht="17.25" customHeight="1">
      <c r="A50" s="17"/>
      <c r="B50" s="17"/>
      <c r="C50" s="17">
        <v>2110301</v>
      </c>
      <c r="D50" s="18" t="s">
        <v>145</v>
      </c>
      <c r="E50" s="43" t="s">
        <v>146</v>
      </c>
      <c r="F50" s="44" t="s">
        <v>149</v>
      </c>
      <c r="G50" s="45" t="s">
        <v>150</v>
      </c>
      <c r="H50" s="113">
        <f t="shared" si="0"/>
        <v>0</v>
      </c>
      <c r="I50" s="55">
        <f t="shared" si="11"/>
        <v>0</v>
      </c>
      <c r="J50" s="55">
        <f t="shared" si="12"/>
        <v>-670</v>
      </c>
      <c r="K50" s="57"/>
      <c r="L50" s="58">
        <v>-960</v>
      </c>
      <c r="M50" s="57"/>
      <c r="N50" s="57"/>
      <c r="O50" s="57">
        <v>90</v>
      </c>
      <c r="P50" s="57">
        <v>50</v>
      </c>
      <c r="Q50" s="57">
        <v>100</v>
      </c>
      <c r="R50" s="57">
        <v>50</v>
      </c>
      <c r="S50" s="55">
        <f t="shared" si="14"/>
        <v>670</v>
      </c>
      <c r="T50" s="57"/>
      <c r="U50" s="57"/>
      <c r="V50" s="57"/>
      <c r="W50" s="57"/>
      <c r="X50" s="57"/>
      <c r="Y50" s="57"/>
      <c r="Z50" s="57">
        <v>400</v>
      </c>
      <c r="AA50" s="57">
        <v>270</v>
      </c>
      <c r="AB50" s="57"/>
      <c r="AC50" s="72"/>
      <c r="AE50" s="74">
        <f t="shared" si="15"/>
        <v>960</v>
      </c>
    </row>
    <row r="51" spans="1:31" ht="15.75" customHeight="1">
      <c r="A51" s="17" t="s">
        <v>151</v>
      </c>
      <c r="B51" s="17"/>
      <c r="C51" s="17"/>
      <c r="D51" s="18"/>
      <c r="E51" s="19"/>
      <c r="F51" s="20"/>
      <c r="G51" s="28" t="s">
        <v>152</v>
      </c>
      <c r="H51" s="113">
        <f t="shared" si="0"/>
        <v>41661.600000000006</v>
      </c>
      <c r="I51" s="55">
        <f t="shared" si="11"/>
        <v>41661.600000000006</v>
      </c>
      <c r="J51" s="55">
        <f t="shared" si="12"/>
        <v>23068.400000000001</v>
      </c>
      <c r="K51" s="55">
        <f t="shared" ref="K51:R51" si="16">SUM(K52:K70)</f>
        <v>-1569</v>
      </c>
      <c r="L51" s="56">
        <f t="shared" si="16"/>
        <v>24528.5</v>
      </c>
      <c r="M51" s="55">
        <f t="shared" si="16"/>
        <v>0</v>
      </c>
      <c r="N51" s="55">
        <f t="shared" si="16"/>
        <v>0</v>
      </c>
      <c r="O51" s="55">
        <f t="shared" si="16"/>
        <v>13</v>
      </c>
      <c r="P51" s="55">
        <f t="shared" si="16"/>
        <v>63</v>
      </c>
      <c r="Q51" s="55">
        <f t="shared" si="16"/>
        <v>31.2</v>
      </c>
      <c r="R51" s="55">
        <f t="shared" si="16"/>
        <v>1.7</v>
      </c>
      <c r="S51" s="55">
        <f t="shared" si="14"/>
        <v>18593.2</v>
      </c>
      <c r="T51" s="55">
        <f t="shared" ref="T51:AA51" si="17">SUM(T52:T70)</f>
        <v>2695.8</v>
      </c>
      <c r="U51" s="55">
        <f t="shared" si="17"/>
        <v>2897.1</v>
      </c>
      <c r="V51" s="55">
        <f t="shared" si="17"/>
        <v>2357.1</v>
      </c>
      <c r="W51" s="55">
        <f t="shared" si="17"/>
        <v>3014.7</v>
      </c>
      <c r="X51" s="55">
        <f t="shared" si="17"/>
        <v>2942.8</v>
      </c>
      <c r="Y51" s="55">
        <f t="shared" si="17"/>
        <v>2203.4</v>
      </c>
      <c r="Z51" s="55">
        <f t="shared" si="17"/>
        <v>1619</v>
      </c>
      <c r="AA51" s="55">
        <f t="shared" si="17"/>
        <v>863.3</v>
      </c>
      <c r="AB51" s="55"/>
      <c r="AC51" s="71"/>
      <c r="AE51" s="74">
        <f t="shared" si="15"/>
        <v>17133.100000000006</v>
      </c>
    </row>
    <row r="52" spans="1:31" ht="15.75" customHeight="1">
      <c r="A52" s="17"/>
      <c r="B52" s="17"/>
      <c r="C52" s="17"/>
      <c r="D52" s="18"/>
      <c r="E52" s="19"/>
      <c r="F52" s="20"/>
      <c r="G52" s="46" t="s">
        <v>153</v>
      </c>
      <c r="H52" s="113">
        <f t="shared" si="0"/>
        <v>0</v>
      </c>
      <c r="I52" s="55">
        <f t="shared" si="11"/>
        <v>0</v>
      </c>
      <c r="J52" s="55">
        <f t="shared" si="12"/>
        <v>-258</v>
      </c>
      <c r="K52" s="57">
        <v>-293</v>
      </c>
      <c r="L52" s="58"/>
      <c r="M52" s="57"/>
      <c r="N52" s="57"/>
      <c r="O52" s="57">
        <v>9</v>
      </c>
      <c r="P52" s="57"/>
      <c r="Q52" s="57">
        <v>26</v>
      </c>
      <c r="R52" s="57"/>
      <c r="S52" s="55">
        <f t="shared" si="14"/>
        <v>258</v>
      </c>
      <c r="T52" s="57"/>
      <c r="U52" s="57"/>
      <c r="V52" s="57"/>
      <c r="W52" s="57"/>
      <c r="X52" s="57"/>
      <c r="Y52" s="57"/>
      <c r="Z52" s="57">
        <v>171</v>
      </c>
      <c r="AA52" s="57">
        <v>87</v>
      </c>
      <c r="AB52" s="57"/>
      <c r="AC52" s="72"/>
      <c r="AE52" s="74">
        <f t="shared" si="15"/>
        <v>0</v>
      </c>
    </row>
    <row r="53" spans="1:31" ht="15.75" customHeight="1">
      <c r="A53" s="17"/>
      <c r="B53" s="17"/>
      <c r="C53" s="17"/>
      <c r="D53" s="18"/>
      <c r="E53" s="19"/>
      <c r="F53" s="20"/>
      <c r="G53" s="47" t="s">
        <v>154</v>
      </c>
      <c r="H53" s="113">
        <f t="shared" si="0"/>
        <v>0</v>
      </c>
      <c r="I53" s="55">
        <f t="shared" si="11"/>
        <v>0</v>
      </c>
      <c r="J53" s="55">
        <f t="shared" si="12"/>
        <v>0</v>
      </c>
      <c r="K53" s="57"/>
      <c r="L53" s="58"/>
      <c r="M53" s="57"/>
      <c r="N53" s="57"/>
      <c r="O53" s="57"/>
      <c r="P53" s="57"/>
      <c r="Q53" s="57"/>
      <c r="R53" s="57"/>
      <c r="S53" s="55">
        <f t="shared" si="14"/>
        <v>0</v>
      </c>
      <c r="T53" s="57"/>
      <c r="U53" s="57"/>
      <c r="V53" s="57"/>
      <c r="W53" s="57"/>
      <c r="X53" s="57"/>
      <c r="Y53" s="57"/>
      <c r="Z53" s="57"/>
      <c r="AA53" s="57"/>
      <c r="AB53" s="57"/>
      <c r="AC53" s="72"/>
      <c r="AE53" s="74">
        <f t="shared" si="15"/>
        <v>0</v>
      </c>
    </row>
    <row r="54" spans="1:31" ht="15.75" customHeight="1">
      <c r="A54" s="17"/>
      <c r="B54" s="17"/>
      <c r="C54" s="17"/>
      <c r="D54" s="18"/>
      <c r="E54" s="19"/>
      <c r="F54" s="20"/>
      <c r="G54" s="21" t="s">
        <v>155</v>
      </c>
      <c r="H54" s="113">
        <f t="shared" si="0"/>
        <v>0</v>
      </c>
      <c r="I54" s="55">
        <f t="shared" si="11"/>
        <v>0</v>
      </c>
      <c r="J54" s="55">
        <f t="shared" si="12"/>
        <v>0</v>
      </c>
      <c r="K54" s="57">
        <v>-63</v>
      </c>
      <c r="L54" s="58"/>
      <c r="M54" s="57"/>
      <c r="N54" s="57"/>
      <c r="O54" s="57"/>
      <c r="P54" s="57">
        <v>63</v>
      </c>
      <c r="Q54" s="57"/>
      <c r="R54" s="57"/>
      <c r="S54" s="55">
        <f t="shared" si="14"/>
        <v>0</v>
      </c>
      <c r="T54" s="57"/>
      <c r="U54" s="57"/>
      <c r="V54" s="57"/>
      <c r="W54" s="57"/>
      <c r="X54" s="57"/>
      <c r="Y54" s="57"/>
      <c r="Z54" s="57"/>
      <c r="AA54" s="57"/>
      <c r="AB54" s="57"/>
      <c r="AC54" s="72"/>
      <c r="AE54" s="74">
        <f t="shared" si="15"/>
        <v>0</v>
      </c>
    </row>
    <row r="55" spans="1:31" ht="15.75" customHeight="1">
      <c r="A55" s="17"/>
      <c r="B55" s="17"/>
      <c r="C55" s="17"/>
      <c r="D55" s="18"/>
      <c r="E55" s="19"/>
      <c r="F55" s="20"/>
      <c r="G55" s="46" t="s">
        <v>156</v>
      </c>
      <c r="H55" s="113">
        <f t="shared" si="0"/>
        <v>348</v>
      </c>
      <c r="I55" s="55">
        <f t="shared" si="11"/>
        <v>348</v>
      </c>
      <c r="J55" s="55">
        <f t="shared" si="12"/>
        <v>0</v>
      </c>
      <c r="K55" s="57"/>
      <c r="L55" s="58"/>
      <c r="M55" s="57"/>
      <c r="N55" s="57"/>
      <c r="O55" s="57"/>
      <c r="P55" s="57"/>
      <c r="Q55" s="57"/>
      <c r="R55" s="57"/>
      <c r="S55" s="55">
        <f t="shared" si="14"/>
        <v>348</v>
      </c>
      <c r="T55" s="57"/>
      <c r="U55" s="57"/>
      <c r="V55" s="57"/>
      <c r="W55" s="57"/>
      <c r="X55" s="57"/>
      <c r="Y55" s="57"/>
      <c r="Z55" s="57">
        <v>348</v>
      </c>
      <c r="AA55" s="57"/>
      <c r="AB55" s="57"/>
      <c r="AC55" s="72"/>
      <c r="AE55" s="74">
        <f t="shared" si="15"/>
        <v>348</v>
      </c>
    </row>
    <row r="56" spans="1:31" ht="15.75" customHeight="1">
      <c r="A56" s="17"/>
      <c r="B56" s="17"/>
      <c r="C56" s="17"/>
      <c r="D56" s="18"/>
      <c r="E56" s="32" t="s">
        <v>157</v>
      </c>
      <c r="F56" s="35" t="s">
        <v>158</v>
      </c>
      <c r="G56" s="46" t="s">
        <v>159</v>
      </c>
      <c r="H56" s="113">
        <f t="shared" si="0"/>
        <v>30</v>
      </c>
      <c r="I56" s="55">
        <f t="shared" si="11"/>
        <v>30</v>
      </c>
      <c r="J56" s="55">
        <f t="shared" si="12"/>
        <v>30</v>
      </c>
      <c r="K56" s="57"/>
      <c r="L56" s="62">
        <v>30</v>
      </c>
      <c r="M56" s="57"/>
      <c r="N56" s="57"/>
      <c r="O56" s="57"/>
      <c r="P56" s="57"/>
      <c r="Q56" s="57"/>
      <c r="R56" s="57"/>
      <c r="S56" s="55">
        <f t="shared" si="14"/>
        <v>0</v>
      </c>
      <c r="T56" s="57"/>
      <c r="U56" s="57"/>
      <c r="V56" s="57"/>
      <c r="W56" s="57"/>
      <c r="X56" s="57"/>
      <c r="Y56" s="57"/>
      <c r="Z56" s="57"/>
      <c r="AA56" s="57"/>
      <c r="AB56" s="57"/>
      <c r="AC56" s="72"/>
      <c r="AE56" s="74">
        <f t="shared" si="15"/>
        <v>0</v>
      </c>
    </row>
    <row r="57" spans="1:31" ht="15.75" customHeight="1">
      <c r="A57" s="17"/>
      <c r="B57" s="17"/>
      <c r="C57" s="17"/>
      <c r="D57" s="18"/>
      <c r="E57" s="39" t="s">
        <v>160</v>
      </c>
      <c r="F57" s="35" t="s">
        <v>161</v>
      </c>
      <c r="G57" s="48" t="s">
        <v>162</v>
      </c>
      <c r="H57" s="113">
        <f t="shared" si="0"/>
        <v>12098</v>
      </c>
      <c r="I57" s="55">
        <f t="shared" si="11"/>
        <v>12098</v>
      </c>
      <c r="J57" s="55">
        <f t="shared" si="12"/>
        <v>12098</v>
      </c>
      <c r="K57" s="55"/>
      <c r="L57" s="63">
        <v>12098</v>
      </c>
      <c r="M57" s="55"/>
      <c r="N57" s="55"/>
      <c r="O57" s="55"/>
      <c r="P57" s="55"/>
      <c r="Q57" s="55"/>
      <c r="R57" s="55"/>
      <c r="S57" s="55">
        <f t="shared" si="14"/>
        <v>0</v>
      </c>
      <c r="T57" s="55"/>
      <c r="U57" s="55"/>
      <c r="V57" s="55"/>
      <c r="W57" s="55"/>
      <c r="X57" s="55"/>
      <c r="Y57" s="55"/>
      <c r="Z57" s="55"/>
      <c r="AA57" s="55"/>
      <c r="AB57" s="55"/>
      <c r="AC57" s="72"/>
      <c r="AE57" s="74">
        <f t="shared" si="15"/>
        <v>0</v>
      </c>
    </row>
    <row r="58" spans="1:31" ht="15.75" customHeight="1">
      <c r="A58" s="17"/>
      <c r="B58" s="17"/>
      <c r="C58" s="17"/>
      <c r="D58" s="18"/>
      <c r="E58" s="49" t="s">
        <v>163</v>
      </c>
      <c r="F58" s="20"/>
      <c r="G58" s="50" t="s">
        <v>164</v>
      </c>
      <c r="H58" s="113">
        <f t="shared" si="0"/>
        <v>24825</v>
      </c>
      <c r="I58" s="55">
        <f t="shared" si="11"/>
        <v>24825</v>
      </c>
      <c r="J58" s="55">
        <f t="shared" si="12"/>
        <v>11155</v>
      </c>
      <c r="K58" s="55"/>
      <c r="L58" s="63">
        <v>11155</v>
      </c>
      <c r="M58" s="55"/>
      <c r="N58" s="55"/>
      <c r="O58" s="55"/>
      <c r="P58" s="55"/>
      <c r="Q58" s="55"/>
      <c r="R58" s="55"/>
      <c r="S58" s="55">
        <f t="shared" si="14"/>
        <v>13670</v>
      </c>
      <c r="T58" s="55">
        <v>2518</v>
      </c>
      <c r="U58" s="55">
        <v>2485</v>
      </c>
      <c r="V58" s="55">
        <v>2156</v>
      </c>
      <c r="W58" s="55">
        <v>1683</v>
      </c>
      <c r="X58" s="55">
        <v>2771</v>
      </c>
      <c r="Y58" s="55">
        <v>2057</v>
      </c>
      <c r="Z58" s="55"/>
      <c r="AA58" s="55"/>
      <c r="AB58" s="55"/>
      <c r="AC58" s="71"/>
      <c r="AE58" s="74">
        <f t="shared" si="15"/>
        <v>13670</v>
      </c>
    </row>
    <row r="59" spans="1:31" ht="15.75" customHeight="1">
      <c r="A59" s="17"/>
      <c r="B59" s="17"/>
      <c r="C59" s="33"/>
      <c r="D59" s="34"/>
      <c r="E59" s="32" t="s">
        <v>165</v>
      </c>
      <c r="F59" s="23" t="s">
        <v>166</v>
      </c>
      <c r="G59" s="50" t="s">
        <v>167</v>
      </c>
      <c r="H59" s="113">
        <f t="shared" si="0"/>
        <v>464</v>
      </c>
      <c r="I59" s="55">
        <f t="shared" si="11"/>
        <v>464</v>
      </c>
      <c r="J59" s="55">
        <f t="shared" si="12"/>
        <v>121</v>
      </c>
      <c r="K59" s="55"/>
      <c r="L59" s="56">
        <v>119</v>
      </c>
      <c r="M59" s="55"/>
      <c r="N59" s="55"/>
      <c r="O59" s="55">
        <v>2</v>
      </c>
      <c r="P59" s="55"/>
      <c r="Q59" s="55"/>
      <c r="R59" s="55"/>
      <c r="S59" s="55">
        <f t="shared" si="14"/>
        <v>343</v>
      </c>
      <c r="T59" s="55">
        <v>30</v>
      </c>
      <c r="U59" s="55">
        <v>30</v>
      </c>
      <c r="V59" s="55">
        <v>30</v>
      </c>
      <c r="W59" s="55">
        <v>18</v>
      </c>
      <c r="X59" s="55">
        <v>55</v>
      </c>
      <c r="Y59" s="55">
        <v>30</v>
      </c>
      <c r="Z59" s="55">
        <v>120</v>
      </c>
      <c r="AA59" s="55">
        <v>30</v>
      </c>
      <c r="AB59" s="55"/>
      <c r="AC59" s="71"/>
      <c r="AE59" s="74">
        <f t="shared" si="15"/>
        <v>345</v>
      </c>
    </row>
    <row r="60" spans="1:31" ht="15.75" customHeight="1">
      <c r="A60" s="17"/>
      <c r="B60" s="17"/>
      <c r="C60" s="33"/>
      <c r="D60" s="34"/>
      <c r="E60" s="32" t="s">
        <v>168</v>
      </c>
      <c r="F60" s="23"/>
      <c r="G60" s="50" t="s">
        <v>167</v>
      </c>
      <c r="H60" s="113">
        <f t="shared" si="0"/>
        <v>1217</v>
      </c>
      <c r="I60" s="55">
        <f t="shared" si="11"/>
        <v>1217</v>
      </c>
      <c r="J60" s="55">
        <f t="shared" si="12"/>
        <v>727</v>
      </c>
      <c r="K60" s="55"/>
      <c r="L60" s="56">
        <v>722</v>
      </c>
      <c r="M60" s="55"/>
      <c r="N60" s="55"/>
      <c r="O60" s="55">
        <v>2</v>
      </c>
      <c r="P60" s="55"/>
      <c r="Q60" s="55">
        <v>3</v>
      </c>
      <c r="R60" s="55"/>
      <c r="S60" s="55">
        <f t="shared" si="14"/>
        <v>490</v>
      </c>
      <c r="T60" s="55">
        <v>30</v>
      </c>
      <c r="U60" s="55">
        <v>30</v>
      </c>
      <c r="V60" s="55">
        <v>70</v>
      </c>
      <c r="W60" s="55">
        <v>15</v>
      </c>
      <c r="X60" s="55">
        <v>45</v>
      </c>
      <c r="Y60" s="55">
        <v>30</v>
      </c>
      <c r="Z60" s="55">
        <v>200</v>
      </c>
      <c r="AA60" s="55">
        <v>70</v>
      </c>
      <c r="AB60" s="55"/>
      <c r="AC60" s="71"/>
      <c r="AE60" s="74">
        <f t="shared" si="15"/>
        <v>495</v>
      </c>
    </row>
    <row r="61" spans="1:31" ht="15.75" customHeight="1">
      <c r="A61" s="17"/>
      <c r="B61" s="17"/>
      <c r="C61" s="17"/>
      <c r="D61" s="18"/>
      <c r="E61" s="39"/>
      <c r="F61" s="23" t="s">
        <v>169</v>
      </c>
      <c r="G61" s="21" t="s">
        <v>170</v>
      </c>
      <c r="H61" s="113">
        <f t="shared" si="0"/>
        <v>0</v>
      </c>
      <c r="I61" s="59">
        <f t="shared" si="11"/>
        <v>0</v>
      </c>
      <c r="J61" s="64">
        <f t="shared" si="12"/>
        <v>-1051</v>
      </c>
      <c r="K61" s="64">
        <v>-1051</v>
      </c>
      <c r="L61" s="67"/>
      <c r="M61" s="64"/>
      <c r="N61" s="64"/>
      <c r="O61" s="64"/>
      <c r="P61" s="64"/>
      <c r="Q61" s="64"/>
      <c r="R61" s="64"/>
      <c r="S61" s="64">
        <f t="shared" si="14"/>
        <v>1051</v>
      </c>
      <c r="T61" s="64"/>
      <c r="U61" s="64"/>
      <c r="V61" s="64"/>
      <c r="W61" s="64"/>
      <c r="X61" s="64"/>
      <c r="Y61" s="64"/>
      <c r="Z61" s="64">
        <v>534</v>
      </c>
      <c r="AA61" s="64">
        <v>517</v>
      </c>
      <c r="AB61" s="55"/>
      <c r="AC61" s="72"/>
      <c r="AE61" s="74">
        <f t="shared" si="15"/>
        <v>0</v>
      </c>
    </row>
    <row r="62" spans="1:31" ht="15.75" customHeight="1">
      <c r="A62" s="17"/>
      <c r="B62" s="17"/>
      <c r="C62" s="17"/>
      <c r="D62" s="18"/>
      <c r="E62" s="39"/>
      <c r="F62" s="23" t="s">
        <v>171</v>
      </c>
      <c r="G62" s="48" t="s">
        <v>172</v>
      </c>
      <c r="H62" s="113">
        <f t="shared" si="0"/>
        <v>0</v>
      </c>
      <c r="I62" s="59">
        <f t="shared" si="11"/>
        <v>0</v>
      </c>
      <c r="J62" s="64">
        <f t="shared" si="12"/>
        <v>-162</v>
      </c>
      <c r="K62" s="64">
        <v>-162</v>
      </c>
      <c r="L62" s="67"/>
      <c r="M62" s="64"/>
      <c r="N62" s="64"/>
      <c r="O62" s="64"/>
      <c r="P62" s="64"/>
      <c r="Q62" s="64"/>
      <c r="R62" s="64"/>
      <c r="S62" s="64">
        <f t="shared" si="14"/>
        <v>162</v>
      </c>
      <c r="T62" s="64"/>
      <c r="U62" s="64"/>
      <c r="V62" s="64"/>
      <c r="W62" s="64"/>
      <c r="X62" s="64"/>
      <c r="Y62" s="64"/>
      <c r="Z62" s="64">
        <v>108</v>
      </c>
      <c r="AA62" s="64">
        <v>54</v>
      </c>
      <c r="AB62" s="55"/>
      <c r="AC62" s="72"/>
      <c r="AE62" s="74">
        <f t="shared" si="15"/>
        <v>0</v>
      </c>
    </row>
    <row r="63" spans="1:31" ht="15.75" customHeight="1">
      <c r="A63" s="17"/>
      <c r="B63" s="17">
        <v>51301</v>
      </c>
      <c r="C63" s="17">
        <v>2070199</v>
      </c>
      <c r="D63" s="18" t="s">
        <v>98</v>
      </c>
      <c r="E63" s="32" t="s">
        <v>99</v>
      </c>
      <c r="F63" s="35" t="s">
        <v>100</v>
      </c>
      <c r="G63" s="35" t="s">
        <v>101</v>
      </c>
      <c r="H63" s="113">
        <f t="shared" si="0"/>
        <v>362.5</v>
      </c>
      <c r="I63" s="66">
        <f t="shared" si="11"/>
        <v>362.5</v>
      </c>
      <c r="J63" s="55">
        <f t="shared" si="12"/>
        <v>0</v>
      </c>
      <c r="K63" s="55"/>
      <c r="L63" s="56"/>
      <c r="M63" s="55"/>
      <c r="N63" s="55"/>
      <c r="O63" s="55"/>
      <c r="P63" s="55"/>
      <c r="Q63" s="55"/>
      <c r="R63" s="55"/>
      <c r="S63" s="55">
        <f t="shared" si="14"/>
        <v>362.5</v>
      </c>
      <c r="T63" s="55">
        <v>45</v>
      </c>
      <c r="U63" s="55">
        <v>47.5</v>
      </c>
      <c r="V63" s="55">
        <v>47.5</v>
      </c>
      <c r="W63" s="55">
        <v>37.5</v>
      </c>
      <c r="X63" s="55">
        <v>45</v>
      </c>
      <c r="Y63" s="55">
        <v>42.5</v>
      </c>
      <c r="Z63" s="55">
        <v>42.5</v>
      </c>
      <c r="AA63" s="55">
        <v>55</v>
      </c>
      <c r="AB63" s="55"/>
      <c r="AC63" s="72"/>
      <c r="AE63" s="74">
        <f t="shared" si="15"/>
        <v>362.5</v>
      </c>
    </row>
    <row r="64" spans="1:31" ht="15.75" customHeight="1">
      <c r="A64" s="17"/>
      <c r="B64" s="17"/>
      <c r="C64" s="17">
        <v>2070204</v>
      </c>
      <c r="D64" s="18" t="s">
        <v>173</v>
      </c>
      <c r="E64" s="39"/>
      <c r="F64" s="23"/>
      <c r="G64" s="35"/>
      <c r="H64" s="113">
        <f t="shared" si="0"/>
        <v>0</v>
      </c>
      <c r="I64" s="55">
        <f t="shared" si="11"/>
        <v>0</v>
      </c>
      <c r="J64" s="55">
        <f t="shared" si="12"/>
        <v>0</v>
      </c>
      <c r="K64" s="55"/>
      <c r="L64" s="56"/>
      <c r="M64" s="55"/>
      <c r="N64" s="55"/>
      <c r="O64" s="55"/>
      <c r="P64" s="55"/>
      <c r="Q64" s="55"/>
      <c r="R64" s="55"/>
      <c r="S64" s="55">
        <f t="shared" si="14"/>
        <v>0</v>
      </c>
      <c r="T64" s="55"/>
      <c r="U64" s="55"/>
      <c r="V64" s="55"/>
      <c r="W64" s="55"/>
      <c r="X64" s="55"/>
      <c r="Y64" s="55"/>
      <c r="Z64" s="55"/>
      <c r="AA64" s="55"/>
      <c r="AB64" s="55"/>
      <c r="AC64" s="72"/>
      <c r="AE64" s="74">
        <f t="shared" si="15"/>
        <v>0</v>
      </c>
    </row>
    <row r="65" spans="1:31" ht="15.75" customHeight="1">
      <c r="A65" s="17"/>
      <c r="B65" s="17"/>
      <c r="C65" s="17">
        <v>2070307</v>
      </c>
      <c r="D65" s="18" t="s">
        <v>174</v>
      </c>
      <c r="E65" s="32" t="s">
        <v>175</v>
      </c>
      <c r="F65" s="35" t="s">
        <v>176</v>
      </c>
      <c r="G65" s="35" t="s">
        <v>177</v>
      </c>
      <c r="H65" s="113">
        <f t="shared" si="0"/>
        <v>115</v>
      </c>
      <c r="I65" s="66">
        <f t="shared" si="11"/>
        <v>115</v>
      </c>
      <c r="J65" s="55">
        <f t="shared" si="12"/>
        <v>65</v>
      </c>
      <c r="K65" s="55"/>
      <c r="L65" s="56">
        <v>65</v>
      </c>
      <c r="M65" s="55"/>
      <c r="N65" s="55"/>
      <c r="O65" s="55"/>
      <c r="P65" s="55"/>
      <c r="Q65" s="55"/>
      <c r="R65" s="55"/>
      <c r="S65" s="55">
        <f t="shared" si="14"/>
        <v>50</v>
      </c>
      <c r="T65" s="55"/>
      <c r="U65" s="55"/>
      <c r="V65" s="55"/>
      <c r="W65" s="55">
        <v>50</v>
      </c>
      <c r="X65" s="55"/>
      <c r="Y65" s="55"/>
      <c r="Z65" s="55"/>
      <c r="AA65" s="55"/>
      <c r="AB65" s="55"/>
      <c r="AC65" s="72"/>
      <c r="AE65" s="74">
        <f t="shared" si="15"/>
        <v>50</v>
      </c>
    </row>
    <row r="66" spans="1:31" ht="15.75" customHeight="1">
      <c r="A66" s="17"/>
      <c r="B66" s="17"/>
      <c r="C66" s="17">
        <v>2080699</v>
      </c>
      <c r="D66" s="18" t="s">
        <v>178</v>
      </c>
      <c r="E66" s="39"/>
      <c r="F66" s="23"/>
      <c r="G66" s="35"/>
      <c r="H66" s="113">
        <f t="shared" si="0"/>
        <v>0</v>
      </c>
      <c r="I66" s="66">
        <f t="shared" si="11"/>
        <v>0</v>
      </c>
      <c r="J66" s="55">
        <f t="shared" si="12"/>
        <v>0</v>
      </c>
      <c r="K66" s="55"/>
      <c r="L66" s="56"/>
      <c r="M66" s="55"/>
      <c r="N66" s="55"/>
      <c r="O66" s="55"/>
      <c r="P66" s="55"/>
      <c r="Q66" s="55"/>
      <c r="R66" s="55"/>
      <c r="S66" s="55">
        <f t="shared" si="14"/>
        <v>0</v>
      </c>
      <c r="T66" s="55"/>
      <c r="U66" s="55"/>
      <c r="V66" s="55"/>
      <c r="W66" s="55"/>
      <c r="X66" s="55"/>
      <c r="Y66" s="55"/>
      <c r="Z66" s="55"/>
      <c r="AA66" s="55"/>
      <c r="AB66" s="55"/>
      <c r="AC66" s="72"/>
      <c r="AE66" s="74">
        <f t="shared" si="15"/>
        <v>0</v>
      </c>
    </row>
    <row r="67" spans="1:31" ht="15.75" customHeight="1">
      <c r="A67" s="17"/>
      <c r="B67" s="17"/>
      <c r="C67" s="17">
        <v>2011099</v>
      </c>
      <c r="D67" s="18" t="s">
        <v>179</v>
      </c>
      <c r="E67" s="32" t="s">
        <v>180</v>
      </c>
      <c r="F67" s="35" t="s">
        <v>181</v>
      </c>
      <c r="G67" s="35" t="s">
        <v>182</v>
      </c>
      <c r="H67" s="113">
        <f t="shared" si="0"/>
        <v>204.1</v>
      </c>
      <c r="I67" s="55">
        <f t="shared" si="11"/>
        <v>208</v>
      </c>
      <c r="J67" s="55">
        <f t="shared" si="12"/>
        <v>3.4</v>
      </c>
      <c r="K67" s="55"/>
      <c r="L67" s="56"/>
      <c r="M67" s="55"/>
      <c r="N67" s="55"/>
      <c r="O67" s="55"/>
      <c r="P67" s="55"/>
      <c r="Q67" s="55">
        <v>1.7</v>
      </c>
      <c r="R67" s="55">
        <v>1.7</v>
      </c>
      <c r="S67" s="55">
        <f t="shared" si="14"/>
        <v>204.6</v>
      </c>
      <c r="T67" s="55">
        <v>7.3</v>
      </c>
      <c r="U67" s="55">
        <v>14.6</v>
      </c>
      <c r="V67" s="55">
        <v>17.100000000000001</v>
      </c>
      <c r="W67" s="55">
        <v>7.7</v>
      </c>
      <c r="X67" s="55">
        <v>7.3</v>
      </c>
      <c r="Y67" s="55">
        <v>21.4</v>
      </c>
      <c r="Z67" s="55">
        <v>85.5</v>
      </c>
      <c r="AA67" s="55">
        <v>39.799999999999997</v>
      </c>
      <c r="AB67" s="55">
        <v>3.9</v>
      </c>
      <c r="AC67" s="72"/>
      <c r="AE67" s="74">
        <f t="shared" si="15"/>
        <v>204.1</v>
      </c>
    </row>
    <row r="68" spans="1:31" ht="15.75" customHeight="1">
      <c r="A68" s="17"/>
      <c r="B68" s="17" t="s">
        <v>86</v>
      </c>
      <c r="C68" s="17">
        <v>2050203</v>
      </c>
      <c r="D68" s="18" t="s">
        <v>91</v>
      </c>
      <c r="E68" s="32" t="s">
        <v>88</v>
      </c>
      <c r="F68" s="35" t="s">
        <v>89</v>
      </c>
      <c r="G68" s="35" t="s">
        <v>183</v>
      </c>
      <c r="H68" s="113">
        <f t="shared" si="0"/>
        <v>123</v>
      </c>
      <c r="I68" s="55">
        <f t="shared" si="11"/>
        <v>123</v>
      </c>
      <c r="J68" s="55">
        <f t="shared" si="12"/>
        <v>4</v>
      </c>
      <c r="K68" s="55"/>
      <c r="L68" s="56">
        <v>3.5</v>
      </c>
      <c r="M68" s="55"/>
      <c r="N68" s="55"/>
      <c r="O68" s="55"/>
      <c r="P68" s="55"/>
      <c r="Q68" s="55">
        <v>0.5</v>
      </c>
      <c r="R68" s="55"/>
      <c r="S68" s="55">
        <f t="shared" si="14"/>
        <v>119</v>
      </c>
      <c r="T68" s="55">
        <v>15.5</v>
      </c>
      <c r="U68" s="55">
        <v>20</v>
      </c>
      <c r="V68" s="55">
        <v>10.5</v>
      </c>
      <c r="W68" s="55">
        <v>10.5</v>
      </c>
      <c r="X68" s="55">
        <v>19.5</v>
      </c>
      <c r="Y68" s="55">
        <v>22.5</v>
      </c>
      <c r="Z68" s="55">
        <v>10</v>
      </c>
      <c r="AA68" s="55">
        <v>10.5</v>
      </c>
      <c r="AB68" s="55"/>
      <c r="AC68" s="72"/>
      <c r="AE68" s="74">
        <f t="shared" si="15"/>
        <v>119.5</v>
      </c>
    </row>
    <row r="69" spans="1:31" ht="15.75" customHeight="1">
      <c r="A69" s="17"/>
      <c r="B69" s="17">
        <v>51301</v>
      </c>
      <c r="C69" s="33"/>
      <c r="D69" s="34"/>
      <c r="E69" s="32" t="s">
        <v>184</v>
      </c>
      <c r="F69" s="35" t="s">
        <v>185</v>
      </c>
      <c r="G69" s="35" t="s">
        <v>186</v>
      </c>
      <c r="H69" s="113">
        <f t="shared" ref="H69:H132" si="18">I69-AB69-AC69</f>
        <v>1875</v>
      </c>
      <c r="I69" s="55">
        <f t="shared" si="11"/>
        <v>1875</v>
      </c>
      <c r="J69" s="55">
        <f t="shared" si="12"/>
        <v>336</v>
      </c>
      <c r="K69" s="55"/>
      <c r="L69" s="56">
        <v>336</v>
      </c>
      <c r="M69" s="55"/>
      <c r="N69" s="55"/>
      <c r="O69" s="55"/>
      <c r="P69" s="55"/>
      <c r="Q69" s="55"/>
      <c r="R69" s="55"/>
      <c r="S69" s="55">
        <f t="shared" si="14"/>
        <v>1539</v>
      </c>
      <c r="T69" s="55">
        <v>50</v>
      </c>
      <c r="U69" s="55">
        <v>270</v>
      </c>
      <c r="V69" s="55">
        <v>26</v>
      </c>
      <c r="W69" s="55">
        <v>1193</v>
      </c>
      <c r="X69" s="55"/>
      <c r="Y69" s="55"/>
      <c r="Z69" s="55"/>
      <c r="AA69" s="55"/>
      <c r="AB69" s="55"/>
      <c r="AC69" s="72"/>
      <c r="AE69" s="74">
        <f t="shared" si="15"/>
        <v>1539</v>
      </c>
    </row>
    <row r="70" spans="1:31" ht="15.75" customHeight="1">
      <c r="A70" s="17"/>
      <c r="B70" s="17"/>
      <c r="C70" s="17"/>
      <c r="D70" s="18"/>
      <c r="E70" s="39"/>
      <c r="F70" s="23"/>
      <c r="G70" s="35"/>
      <c r="H70" s="113">
        <f t="shared" si="18"/>
        <v>0</v>
      </c>
      <c r="I70" s="55">
        <f t="shared" si="11"/>
        <v>0</v>
      </c>
      <c r="J70" s="55">
        <f t="shared" si="12"/>
        <v>0</v>
      </c>
      <c r="K70" s="55"/>
      <c r="L70" s="56"/>
      <c r="M70" s="55"/>
      <c r="N70" s="55"/>
      <c r="O70" s="55"/>
      <c r="P70" s="55"/>
      <c r="Q70" s="55"/>
      <c r="R70" s="55"/>
      <c r="S70" s="55">
        <f t="shared" si="14"/>
        <v>0</v>
      </c>
      <c r="T70" s="55"/>
      <c r="U70" s="55"/>
      <c r="V70" s="55"/>
      <c r="W70" s="55"/>
      <c r="X70" s="55"/>
      <c r="Y70" s="55"/>
      <c r="Z70" s="55"/>
      <c r="AA70" s="55"/>
      <c r="AB70" s="55"/>
      <c r="AC70" s="72"/>
      <c r="AE70" s="74">
        <f t="shared" si="15"/>
        <v>0</v>
      </c>
    </row>
    <row r="71" spans="1:31" ht="25.5" customHeight="1">
      <c r="A71" s="17" t="s">
        <v>187</v>
      </c>
      <c r="B71" s="17"/>
      <c r="C71" s="17"/>
      <c r="D71" s="18"/>
      <c r="E71" s="19"/>
      <c r="F71" s="20"/>
      <c r="G71" s="28" t="s">
        <v>188</v>
      </c>
      <c r="H71" s="113">
        <f t="shared" si="18"/>
        <v>0</v>
      </c>
      <c r="I71" s="55">
        <f t="shared" si="11"/>
        <v>0</v>
      </c>
      <c r="J71" s="55">
        <f t="shared" si="12"/>
        <v>0</v>
      </c>
      <c r="K71" s="55">
        <f t="shared" ref="K71:R71" si="19">SUM(K72:K75)</f>
        <v>0</v>
      </c>
      <c r="L71" s="56">
        <f t="shared" si="19"/>
        <v>0</v>
      </c>
      <c r="M71" s="55">
        <f t="shared" si="19"/>
        <v>0</v>
      </c>
      <c r="N71" s="55">
        <f t="shared" si="19"/>
        <v>0</v>
      </c>
      <c r="O71" s="55">
        <f t="shared" si="19"/>
        <v>0</v>
      </c>
      <c r="P71" s="55">
        <f t="shared" si="19"/>
        <v>0</v>
      </c>
      <c r="Q71" s="55">
        <f t="shared" si="19"/>
        <v>0</v>
      </c>
      <c r="R71" s="55">
        <f t="shared" si="19"/>
        <v>0</v>
      </c>
      <c r="S71" s="55">
        <f t="shared" si="14"/>
        <v>0</v>
      </c>
      <c r="T71" s="55">
        <f t="shared" ref="T71:AA71" si="20">SUM(T72:T75)</f>
        <v>0</v>
      </c>
      <c r="U71" s="55">
        <f t="shared" si="20"/>
        <v>0</v>
      </c>
      <c r="V71" s="55">
        <f t="shared" si="20"/>
        <v>0</v>
      </c>
      <c r="W71" s="55">
        <f t="shared" si="20"/>
        <v>0</v>
      </c>
      <c r="X71" s="55">
        <f t="shared" si="20"/>
        <v>0</v>
      </c>
      <c r="Y71" s="55">
        <f t="shared" si="20"/>
        <v>0</v>
      </c>
      <c r="Z71" s="55">
        <f t="shared" si="20"/>
        <v>0</v>
      </c>
      <c r="AA71" s="55">
        <f t="shared" si="20"/>
        <v>0</v>
      </c>
      <c r="AB71" s="55"/>
      <c r="AC71" s="71"/>
      <c r="AE71" s="74">
        <f t="shared" si="15"/>
        <v>0</v>
      </c>
    </row>
    <row r="72" spans="1:31" ht="15.75" customHeight="1">
      <c r="A72" s="17"/>
      <c r="B72" s="17"/>
      <c r="C72" s="17"/>
      <c r="D72" s="18"/>
      <c r="E72" s="76" t="s">
        <v>189</v>
      </c>
      <c r="F72" s="35" t="s">
        <v>190</v>
      </c>
      <c r="G72" s="35" t="s">
        <v>598</v>
      </c>
      <c r="H72" s="113">
        <f t="shared" si="18"/>
        <v>0</v>
      </c>
      <c r="I72" s="55">
        <f t="shared" si="11"/>
        <v>0</v>
      </c>
      <c r="J72" s="55">
        <f t="shared" si="12"/>
        <v>0</v>
      </c>
      <c r="K72" s="55"/>
      <c r="L72" s="56"/>
      <c r="M72" s="55"/>
      <c r="N72" s="55"/>
      <c r="O72" s="55"/>
      <c r="P72" s="55"/>
      <c r="Q72" s="55"/>
      <c r="R72" s="55"/>
      <c r="S72" s="55">
        <f t="shared" si="14"/>
        <v>0</v>
      </c>
      <c r="T72" s="55"/>
      <c r="U72" s="55"/>
      <c r="V72" s="55"/>
      <c r="W72" s="55"/>
      <c r="X72" s="55"/>
      <c r="Y72" s="55"/>
      <c r="Z72" s="55"/>
      <c r="AA72" s="55"/>
      <c r="AB72" s="57"/>
      <c r="AC72" s="72"/>
      <c r="AE72" s="74">
        <f t="shared" si="15"/>
        <v>0</v>
      </c>
    </row>
    <row r="73" spans="1:31" ht="15.75" customHeight="1">
      <c r="A73" s="17"/>
      <c r="B73" s="17"/>
      <c r="C73" s="17"/>
      <c r="D73" s="18"/>
      <c r="E73" s="76"/>
      <c r="F73" s="20"/>
      <c r="G73" s="37"/>
      <c r="H73" s="113">
        <f t="shared" si="18"/>
        <v>0</v>
      </c>
      <c r="I73" s="55">
        <f t="shared" si="11"/>
        <v>0</v>
      </c>
      <c r="J73" s="55">
        <f t="shared" si="12"/>
        <v>0</v>
      </c>
      <c r="K73" s="57"/>
      <c r="L73" s="58"/>
      <c r="M73" s="57"/>
      <c r="N73" s="57"/>
      <c r="O73" s="57"/>
      <c r="P73" s="57"/>
      <c r="Q73" s="57"/>
      <c r="R73" s="57"/>
      <c r="S73" s="55">
        <f t="shared" si="14"/>
        <v>0</v>
      </c>
      <c r="T73" s="57"/>
      <c r="U73" s="57"/>
      <c r="V73" s="57"/>
      <c r="W73" s="57"/>
      <c r="X73" s="57"/>
      <c r="Y73" s="57"/>
      <c r="Z73" s="57"/>
      <c r="AA73" s="57"/>
      <c r="AB73" s="57"/>
      <c r="AC73" s="72"/>
      <c r="AE73" s="74">
        <f t="shared" si="15"/>
        <v>0</v>
      </c>
    </row>
    <row r="74" spans="1:31" ht="15.75" customHeight="1">
      <c r="A74" s="17"/>
      <c r="B74" s="17"/>
      <c r="C74" s="17"/>
      <c r="D74" s="18"/>
      <c r="E74" s="19"/>
      <c r="F74" s="20"/>
      <c r="G74" s="37"/>
      <c r="H74" s="113">
        <f t="shared" si="18"/>
        <v>0</v>
      </c>
      <c r="I74" s="55">
        <f t="shared" si="11"/>
        <v>0</v>
      </c>
      <c r="J74" s="55">
        <f t="shared" si="12"/>
        <v>0</v>
      </c>
      <c r="K74" s="57"/>
      <c r="L74" s="58"/>
      <c r="M74" s="57"/>
      <c r="N74" s="57"/>
      <c r="O74" s="57"/>
      <c r="P74" s="57"/>
      <c r="Q74" s="57"/>
      <c r="R74" s="57"/>
      <c r="S74" s="55">
        <f t="shared" si="14"/>
        <v>0</v>
      </c>
      <c r="T74" s="57"/>
      <c r="U74" s="57"/>
      <c r="V74" s="57"/>
      <c r="W74" s="57"/>
      <c r="X74" s="57"/>
      <c r="Y74" s="57"/>
      <c r="Z74" s="57"/>
      <c r="AA74" s="57"/>
      <c r="AB74" s="57"/>
      <c r="AC74" s="72"/>
      <c r="AE74" s="74">
        <f t="shared" si="15"/>
        <v>0</v>
      </c>
    </row>
    <row r="75" spans="1:31" ht="15.75" customHeight="1">
      <c r="A75" s="17"/>
      <c r="B75" s="17"/>
      <c r="C75" s="17"/>
      <c r="D75" s="18"/>
      <c r="E75" s="19"/>
      <c r="F75" s="20"/>
      <c r="G75" s="77"/>
      <c r="H75" s="113">
        <f t="shared" si="18"/>
        <v>0</v>
      </c>
      <c r="I75" s="55">
        <f t="shared" si="11"/>
        <v>0</v>
      </c>
      <c r="J75" s="55">
        <f t="shared" si="12"/>
        <v>0</v>
      </c>
      <c r="K75" s="57"/>
      <c r="L75" s="58"/>
      <c r="M75" s="57"/>
      <c r="N75" s="57"/>
      <c r="O75" s="57"/>
      <c r="P75" s="57"/>
      <c r="Q75" s="57"/>
      <c r="R75" s="57"/>
      <c r="S75" s="55">
        <f t="shared" si="14"/>
        <v>0</v>
      </c>
      <c r="T75" s="57"/>
      <c r="U75" s="57"/>
      <c r="V75" s="57"/>
      <c r="W75" s="57"/>
      <c r="X75" s="57"/>
      <c r="Y75" s="57"/>
      <c r="Z75" s="57"/>
      <c r="AA75" s="57"/>
      <c r="AB75" s="57"/>
      <c r="AC75" s="72"/>
      <c r="AE75" s="74">
        <f t="shared" si="15"/>
        <v>0</v>
      </c>
    </row>
    <row r="76" spans="1:31" ht="24" customHeight="1">
      <c r="A76" s="17" t="s">
        <v>191</v>
      </c>
      <c r="B76" s="17"/>
      <c r="C76" s="17"/>
      <c r="D76" s="18"/>
      <c r="E76" s="19"/>
      <c r="F76" s="20"/>
      <c r="G76" s="28" t="s">
        <v>192</v>
      </c>
      <c r="H76" s="113">
        <f t="shared" si="18"/>
        <v>16277</v>
      </c>
      <c r="I76" s="55">
        <f t="shared" si="11"/>
        <v>16277</v>
      </c>
      <c r="J76" s="55">
        <f t="shared" si="12"/>
        <v>4789</v>
      </c>
      <c r="K76" s="55">
        <f t="shared" ref="K76:R76" si="21">SUM(K77:K81)</f>
        <v>0</v>
      </c>
      <c r="L76" s="56">
        <f t="shared" si="21"/>
        <v>4789</v>
      </c>
      <c r="M76" s="55">
        <f t="shared" si="21"/>
        <v>0</v>
      </c>
      <c r="N76" s="55">
        <f t="shared" si="21"/>
        <v>0</v>
      </c>
      <c r="O76" s="55">
        <f t="shared" si="21"/>
        <v>0</v>
      </c>
      <c r="P76" s="55">
        <f t="shared" si="21"/>
        <v>0</v>
      </c>
      <c r="Q76" s="55">
        <f t="shared" si="21"/>
        <v>0</v>
      </c>
      <c r="R76" s="55">
        <f t="shared" si="21"/>
        <v>0</v>
      </c>
      <c r="S76" s="55">
        <f t="shared" si="14"/>
        <v>11488</v>
      </c>
      <c r="T76" s="55">
        <f t="shared" ref="T76:AA76" si="22">SUM(T77:T81)</f>
        <v>1733</v>
      </c>
      <c r="U76" s="55">
        <f t="shared" si="22"/>
        <v>1918</v>
      </c>
      <c r="V76" s="55">
        <f t="shared" si="22"/>
        <v>1572</v>
      </c>
      <c r="W76" s="55">
        <f t="shared" si="22"/>
        <v>930</v>
      </c>
      <c r="X76" s="55">
        <f t="shared" si="22"/>
        <v>2248</v>
      </c>
      <c r="Y76" s="55">
        <f t="shared" si="22"/>
        <v>1572</v>
      </c>
      <c r="Z76" s="55">
        <f t="shared" si="22"/>
        <v>659</v>
      </c>
      <c r="AA76" s="55">
        <f t="shared" si="22"/>
        <v>856</v>
      </c>
      <c r="AB76" s="55"/>
      <c r="AC76" s="71"/>
      <c r="AE76" s="74">
        <f t="shared" si="15"/>
        <v>11488</v>
      </c>
    </row>
    <row r="77" spans="1:31" ht="15.75" customHeight="1">
      <c r="A77" s="17"/>
      <c r="B77" s="17"/>
      <c r="C77" s="17">
        <v>2040202</v>
      </c>
      <c r="D77" s="18" t="s">
        <v>193</v>
      </c>
      <c r="E77" s="32" t="s">
        <v>194</v>
      </c>
      <c r="F77" s="23" t="s">
        <v>195</v>
      </c>
      <c r="G77" s="78" t="s">
        <v>196</v>
      </c>
      <c r="H77" s="113">
        <f t="shared" si="18"/>
        <v>9381</v>
      </c>
      <c r="I77" s="55">
        <f t="shared" si="11"/>
        <v>9381</v>
      </c>
      <c r="J77" s="55">
        <f t="shared" si="12"/>
        <v>2805</v>
      </c>
      <c r="K77" s="55"/>
      <c r="L77" s="56">
        <v>2805</v>
      </c>
      <c r="M77" s="55"/>
      <c r="N77" s="55"/>
      <c r="O77" s="55"/>
      <c r="P77" s="55"/>
      <c r="Q77" s="55"/>
      <c r="R77" s="55"/>
      <c r="S77" s="55">
        <f t="shared" si="14"/>
        <v>6576</v>
      </c>
      <c r="T77" s="55">
        <v>1175</v>
      </c>
      <c r="U77" s="55">
        <v>1282</v>
      </c>
      <c r="V77" s="57">
        <v>997</v>
      </c>
      <c r="W77" s="57">
        <v>595</v>
      </c>
      <c r="X77" s="57">
        <v>1488</v>
      </c>
      <c r="Y77" s="57">
        <v>1039</v>
      </c>
      <c r="Z77" s="55"/>
      <c r="AA77" s="55"/>
      <c r="AB77" s="57"/>
      <c r="AC77" s="72"/>
      <c r="AE77" s="74">
        <f t="shared" si="15"/>
        <v>6576</v>
      </c>
    </row>
    <row r="78" spans="1:31" ht="15.75" customHeight="1">
      <c r="A78" s="17"/>
      <c r="B78" s="17"/>
      <c r="C78" s="17">
        <v>2040401</v>
      </c>
      <c r="D78" s="18" t="s">
        <v>197</v>
      </c>
      <c r="E78" s="32" t="s">
        <v>194</v>
      </c>
      <c r="F78" s="23" t="s">
        <v>195</v>
      </c>
      <c r="G78" s="78" t="s">
        <v>196</v>
      </c>
      <c r="H78" s="113">
        <f t="shared" si="18"/>
        <v>2575</v>
      </c>
      <c r="I78" s="55">
        <f t="shared" si="11"/>
        <v>2575</v>
      </c>
      <c r="J78" s="55">
        <f t="shared" si="12"/>
        <v>793</v>
      </c>
      <c r="K78" s="55"/>
      <c r="L78" s="56">
        <v>793</v>
      </c>
      <c r="M78" s="55"/>
      <c r="N78" s="55"/>
      <c r="O78" s="55"/>
      <c r="P78" s="55"/>
      <c r="Q78" s="55"/>
      <c r="R78" s="55"/>
      <c r="S78" s="55">
        <f t="shared" si="14"/>
        <v>1782</v>
      </c>
      <c r="T78" s="55">
        <v>198</v>
      </c>
      <c r="U78" s="55">
        <v>234</v>
      </c>
      <c r="V78" s="57">
        <v>228</v>
      </c>
      <c r="W78" s="57">
        <v>128</v>
      </c>
      <c r="X78" s="57">
        <v>267</v>
      </c>
      <c r="Y78" s="57">
        <v>191</v>
      </c>
      <c r="Z78" s="55">
        <v>245</v>
      </c>
      <c r="AA78" s="55">
        <v>291</v>
      </c>
      <c r="AB78" s="57"/>
      <c r="AC78" s="72"/>
      <c r="AE78" s="74">
        <f t="shared" si="15"/>
        <v>1782</v>
      </c>
    </row>
    <row r="79" spans="1:31" ht="15.75" customHeight="1">
      <c r="A79" s="17"/>
      <c r="B79" s="17"/>
      <c r="C79" s="17">
        <v>2040501</v>
      </c>
      <c r="D79" s="18" t="s">
        <v>197</v>
      </c>
      <c r="E79" s="32" t="s">
        <v>194</v>
      </c>
      <c r="F79" s="23" t="s">
        <v>195</v>
      </c>
      <c r="G79" s="78" t="s">
        <v>196</v>
      </c>
      <c r="H79" s="113">
        <f t="shared" si="18"/>
        <v>3672</v>
      </c>
      <c r="I79" s="55">
        <f t="shared" si="11"/>
        <v>3672</v>
      </c>
      <c r="J79" s="55">
        <f t="shared" si="12"/>
        <v>1048</v>
      </c>
      <c r="K79" s="55"/>
      <c r="L79" s="56">
        <v>1048</v>
      </c>
      <c r="M79" s="55"/>
      <c r="N79" s="55"/>
      <c r="O79" s="55"/>
      <c r="P79" s="55"/>
      <c r="Q79" s="55"/>
      <c r="R79" s="55"/>
      <c r="S79" s="55">
        <f t="shared" si="14"/>
        <v>2624</v>
      </c>
      <c r="T79" s="55">
        <v>300</v>
      </c>
      <c r="U79" s="55">
        <v>336</v>
      </c>
      <c r="V79" s="55">
        <v>276</v>
      </c>
      <c r="W79" s="55">
        <v>170</v>
      </c>
      <c r="X79" s="55">
        <v>407</v>
      </c>
      <c r="Y79" s="55">
        <v>290</v>
      </c>
      <c r="Z79" s="55">
        <v>362</v>
      </c>
      <c r="AA79" s="55">
        <v>483</v>
      </c>
      <c r="AB79" s="57"/>
      <c r="AC79" s="72"/>
      <c r="AE79" s="74">
        <f t="shared" si="15"/>
        <v>2624</v>
      </c>
    </row>
    <row r="80" spans="1:31" ht="15.75" customHeight="1">
      <c r="A80" s="17"/>
      <c r="B80" s="17"/>
      <c r="C80" s="17">
        <v>2040604</v>
      </c>
      <c r="D80" s="18" t="s">
        <v>198</v>
      </c>
      <c r="E80" s="32" t="s">
        <v>194</v>
      </c>
      <c r="F80" s="23" t="s">
        <v>195</v>
      </c>
      <c r="G80" s="78" t="s">
        <v>196</v>
      </c>
      <c r="H80" s="113">
        <f t="shared" si="18"/>
        <v>649</v>
      </c>
      <c r="I80" s="55">
        <f t="shared" si="11"/>
        <v>649</v>
      </c>
      <c r="J80" s="55">
        <f t="shared" si="12"/>
        <v>143</v>
      </c>
      <c r="K80" s="55"/>
      <c r="L80" s="56">
        <v>143</v>
      </c>
      <c r="M80" s="55"/>
      <c r="N80" s="55"/>
      <c r="O80" s="55"/>
      <c r="P80" s="55"/>
      <c r="Q80" s="55"/>
      <c r="R80" s="55"/>
      <c r="S80" s="55">
        <f t="shared" si="14"/>
        <v>506</v>
      </c>
      <c r="T80" s="55">
        <v>60</v>
      </c>
      <c r="U80" s="55">
        <v>66</v>
      </c>
      <c r="V80" s="55">
        <v>71</v>
      </c>
      <c r="W80" s="55">
        <v>37</v>
      </c>
      <c r="X80" s="55">
        <v>86</v>
      </c>
      <c r="Y80" s="55">
        <v>52</v>
      </c>
      <c r="Z80" s="55">
        <v>52</v>
      </c>
      <c r="AA80" s="55">
        <v>82</v>
      </c>
      <c r="AB80" s="57"/>
      <c r="AC80" s="72"/>
      <c r="AE80" s="74">
        <f t="shared" si="15"/>
        <v>506</v>
      </c>
    </row>
    <row r="81" spans="1:31" ht="15.75" customHeight="1">
      <c r="A81" s="17"/>
      <c r="B81" s="17"/>
      <c r="C81" s="17"/>
      <c r="D81" s="18"/>
      <c r="E81" s="39"/>
      <c r="F81" s="35"/>
      <c r="G81" s="35"/>
      <c r="H81" s="113">
        <f t="shared" si="18"/>
        <v>0</v>
      </c>
      <c r="I81" s="55">
        <f t="shared" ref="I81:I144" si="23">SUM(J81,S81)</f>
        <v>0</v>
      </c>
      <c r="J81" s="55">
        <f t="shared" ref="J81:J144" si="24">SUM(K81:R81)</f>
        <v>0</v>
      </c>
      <c r="K81" s="55"/>
      <c r="L81" s="56"/>
      <c r="M81" s="55"/>
      <c r="N81" s="55"/>
      <c r="O81" s="55"/>
      <c r="P81" s="55"/>
      <c r="Q81" s="55"/>
      <c r="R81" s="55"/>
      <c r="S81" s="55">
        <f t="shared" si="14"/>
        <v>0</v>
      </c>
      <c r="T81" s="55"/>
      <c r="U81" s="55"/>
      <c r="V81" s="55"/>
      <c r="W81" s="55"/>
      <c r="X81" s="55"/>
      <c r="Y81" s="55"/>
      <c r="Z81" s="55"/>
      <c r="AA81" s="55"/>
      <c r="AB81" s="57"/>
      <c r="AC81" s="72"/>
      <c r="AE81" s="74">
        <f t="shared" si="15"/>
        <v>0</v>
      </c>
    </row>
    <row r="82" spans="1:31" ht="27" customHeight="1">
      <c r="A82" s="17" t="s">
        <v>199</v>
      </c>
      <c r="B82" s="17"/>
      <c r="C82" s="17"/>
      <c r="D82" s="18"/>
      <c r="E82" s="19"/>
      <c r="F82" s="20"/>
      <c r="G82" s="28" t="s">
        <v>200</v>
      </c>
      <c r="H82" s="113">
        <f t="shared" si="18"/>
        <v>75281.000000000015</v>
      </c>
      <c r="I82" s="55">
        <f t="shared" si="23"/>
        <v>75281.000000000015</v>
      </c>
      <c r="J82" s="55">
        <f t="shared" si="24"/>
        <v>1488.6</v>
      </c>
      <c r="K82" s="55">
        <f t="shared" ref="K82:R82" si="25">SUM(K83:K89)</f>
        <v>0</v>
      </c>
      <c r="L82" s="56">
        <f t="shared" si="25"/>
        <v>517.80000000000007</v>
      </c>
      <c r="M82" s="55">
        <f t="shared" si="25"/>
        <v>0</v>
      </c>
      <c r="N82" s="55">
        <f t="shared" si="25"/>
        <v>187.2</v>
      </c>
      <c r="O82" s="55">
        <f t="shared" si="25"/>
        <v>116.5</v>
      </c>
      <c r="P82" s="55">
        <f t="shared" si="25"/>
        <v>44.7</v>
      </c>
      <c r="Q82" s="55">
        <f t="shared" si="25"/>
        <v>474</v>
      </c>
      <c r="R82" s="55">
        <f t="shared" si="25"/>
        <v>148.39999999999998</v>
      </c>
      <c r="S82" s="55">
        <f t="shared" si="14"/>
        <v>73792.400000000009</v>
      </c>
      <c r="T82" s="55">
        <f t="shared" ref="T82:AA82" si="26">SUM(T83:T89)</f>
        <v>8037.6</v>
      </c>
      <c r="U82" s="55">
        <f t="shared" si="26"/>
        <v>14023.699999999999</v>
      </c>
      <c r="V82" s="55">
        <f t="shared" si="26"/>
        <v>11947</v>
      </c>
      <c r="W82" s="55">
        <f t="shared" si="26"/>
        <v>6148.5999999999995</v>
      </c>
      <c r="X82" s="55">
        <f t="shared" si="26"/>
        <v>11688.199999999999</v>
      </c>
      <c r="Y82" s="55">
        <f t="shared" si="26"/>
        <v>12388.900000000001</v>
      </c>
      <c r="Z82" s="55">
        <f t="shared" si="26"/>
        <v>3967.3</v>
      </c>
      <c r="AA82" s="55">
        <f t="shared" si="26"/>
        <v>5591.0999999999995</v>
      </c>
      <c r="AB82" s="55"/>
      <c r="AC82" s="71"/>
      <c r="AE82" s="74">
        <f t="shared" si="15"/>
        <v>74763.200000000012</v>
      </c>
    </row>
    <row r="83" spans="1:31" ht="15.75" customHeight="1">
      <c r="A83" s="17"/>
      <c r="B83" s="17"/>
      <c r="C83" s="17">
        <v>20502</v>
      </c>
      <c r="D83" s="18" t="s">
        <v>91</v>
      </c>
      <c r="E83" s="39" t="s">
        <v>201</v>
      </c>
      <c r="F83" s="23" t="s">
        <v>190</v>
      </c>
      <c r="G83" s="79" t="s">
        <v>202</v>
      </c>
      <c r="H83" s="113">
        <f t="shared" si="18"/>
        <v>0</v>
      </c>
      <c r="I83" s="55">
        <f t="shared" si="23"/>
        <v>0</v>
      </c>
      <c r="J83" s="55">
        <f t="shared" si="24"/>
        <v>0</v>
      </c>
      <c r="K83" s="55"/>
      <c r="L83" s="56"/>
      <c r="M83" s="55"/>
      <c r="N83" s="55"/>
      <c r="O83" s="55"/>
      <c r="P83" s="55"/>
      <c r="Q83" s="55"/>
      <c r="R83" s="55"/>
      <c r="S83" s="55">
        <f t="shared" ref="S83:S125" si="27">SUM(T83:AC83)</f>
        <v>0</v>
      </c>
      <c r="T83" s="55"/>
      <c r="U83" s="55"/>
      <c r="V83" s="55"/>
      <c r="W83" s="55"/>
      <c r="X83" s="55"/>
      <c r="Y83" s="55"/>
      <c r="Z83" s="55"/>
      <c r="AA83" s="55"/>
      <c r="AB83" s="55"/>
      <c r="AC83" s="71"/>
      <c r="AE83" s="74">
        <f t="shared" ref="AE83:AE146" si="28">H83-L83</f>
        <v>0</v>
      </c>
    </row>
    <row r="84" spans="1:31" ht="15.75" customHeight="1">
      <c r="A84" s="17"/>
      <c r="B84" s="17"/>
      <c r="C84" s="17">
        <v>20502</v>
      </c>
      <c r="D84" s="18" t="s">
        <v>91</v>
      </c>
      <c r="E84" s="39" t="s">
        <v>203</v>
      </c>
      <c r="F84" s="23" t="s">
        <v>204</v>
      </c>
      <c r="G84" s="79" t="s">
        <v>205</v>
      </c>
      <c r="H84" s="113">
        <f t="shared" si="18"/>
        <v>10000</v>
      </c>
      <c r="I84" s="55">
        <f t="shared" si="23"/>
        <v>10000</v>
      </c>
      <c r="J84" s="55">
        <f t="shared" si="24"/>
        <v>0</v>
      </c>
      <c r="K84" s="55"/>
      <c r="L84" s="56"/>
      <c r="M84" s="55"/>
      <c r="N84" s="55"/>
      <c r="O84" s="55"/>
      <c r="P84" s="55"/>
      <c r="Q84" s="55"/>
      <c r="R84" s="55"/>
      <c r="S84" s="55">
        <f t="shared" si="27"/>
        <v>10000</v>
      </c>
      <c r="T84" s="55"/>
      <c r="U84" s="55">
        <v>3061</v>
      </c>
      <c r="V84" s="55">
        <v>3025</v>
      </c>
      <c r="W84" s="55">
        <v>867</v>
      </c>
      <c r="X84" s="55"/>
      <c r="Y84" s="55">
        <v>3047</v>
      </c>
      <c r="Z84" s="55"/>
      <c r="AA84" s="55"/>
      <c r="AB84" s="55"/>
      <c r="AC84" s="71"/>
      <c r="AE84" s="74">
        <f t="shared" si="28"/>
        <v>10000</v>
      </c>
    </row>
    <row r="85" spans="1:31" ht="15.75" customHeight="1">
      <c r="A85" s="17"/>
      <c r="B85" s="17"/>
      <c r="C85" s="17">
        <v>20502</v>
      </c>
      <c r="D85" s="18" t="s">
        <v>91</v>
      </c>
      <c r="E85" s="19" t="s">
        <v>206</v>
      </c>
      <c r="F85" s="20" t="s">
        <v>207</v>
      </c>
      <c r="G85" s="38" t="s">
        <v>208</v>
      </c>
      <c r="H85" s="113">
        <f t="shared" si="18"/>
        <v>9868.5999999999985</v>
      </c>
      <c r="I85" s="55">
        <f t="shared" si="23"/>
        <v>9868.5999999999985</v>
      </c>
      <c r="J85" s="55">
        <f t="shared" si="24"/>
        <v>0</v>
      </c>
      <c r="K85" s="55"/>
      <c r="L85" s="56"/>
      <c r="M85" s="55"/>
      <c r="N85" s="55"/>
      <c r="O85" s="55"/>
      <c r="P85" s="55"/>
      <c r="Q85" s="55"/>
      <c r="R85" s="55"/>
      <c r="S85" s="55">
        <f t="shared" si="27"/>
        <v>9868.5999999999985</v>
      </c>
      <c r="T85" s="55">
        <v>1234.5</v>
      </c>
      <c r="U85" s="55">
        <v>2131.9</v>
      </c>
      <c r="V85" s="55">
        <v>1882.3</v>
      </c>
      <c r="W85" s="55">
        <v>1169.2</v>
      </c>
      <c r="X85" s="55">
        <v>1558.9</v>
      </c>
      <c r="Y85" s="55">
        <v>1891.8</v>
      </c>
      <c r="Z85" s="55"/>
      <c r="AA85" s="55"/>
      <c r="AB85" s="57"/>
      <c r="AC85" s="72"/>
      <c r="AE85" s="74">
        <f t="shared" si="28"/>
        <v>9868.5999999999985</v>
      </c>
    </row>
    <row r="86" spans="1:31" ht="15.75" customHeight="1">
      <c r="A86" s="17"/>
      <c r="B86" s="17" t="s">
        <v>128</v>
      </c>
      <c r="C86" s="17">
        <v>2050202</v>
      </c>
      <c r="D86" s="18" t="s">
        <v>87</v>
      </c>
      <c r="E86" s="19" t="s">
        <v>129</v>
      </c>
      <c r="F86" s="20" t="s">
        <v>130</v>
      </c>
      <c r="G86" s="41" t="s">
        <v>131</v>
      </c>
      <c r="H86" s="113">
        <f t="shared" si="18"/>
        <v>39872.500000000007</v>
      </c>
      <c r="I86" s="55">
        <f t="shared" si="23"/>
        <v>39872.500000000007</v>
      </c>
      <c r="J86" s="55">
        <f t="shared" si="24"/>
        <v>1111.5</v>
      </c>
      <c r="K86" s="55"/>
      <c r="L86" s="56">
        <v>397.2</v>
      </c>
      <c r="M86" s="55"/>
      <c r="N86" s="55">
        <v>125.6</v>
      </c>
      <c r="O86" s="55">
        <v>87.9</v>
      </c>
      <c r="P86" s="55">
        <v>34.4</v>
      </c>
      <c r="Q86" s="55">
        <v>367.9</v>
      </c>
      <c r="R86" s="55">
        <v>98.5</v>
      </c>
      <c r="S86" s="55">
        <f t="shared" si="27"/>
        <v>38761.000000000007</v>
      </c>
      <c r="T86" s="55">
        <v>4899.1000000000004</v>
      </c>
      <c r="U86" s="55">
        <v>6336.3</v>
      </c>
      <c r="V86" s="55">
        <v>5106.3999999999996</v>
      </c>
      <c r="W86" s="55">
        <v>3019.1</v>
      </c>
      <c r="X86" s="55">
        <v>7290.7</v>
      </c>
      <c r="Y86" s="55">
        <v>5374.6</v>
      </c>
      <c r="Z86" s="55">
        <v>2898.4</v>
      </c>
      <c r="AA86" s="55">
        <v>3836.4</v>
      </c>
      <c r="AB86" s="57"/>
      <c r="AC86" s="72"/>
      <c r="AE86" s="74">
        <f t="shared" si="28"/>
        <v>39475.30000000001</v>
      </c>
    </row>
    <row r="87" spans="1:31" ht="15.75" customHeight="1">
      <c r="A87" s="17"/>
      <c r="B87" s="17" t="s">
        <v>128</v>
      </c>
      <c r="C87" s="17">
        <v>2050203</v>
      </c>
      <c r="D87" s="18" t="s">
        <v>132</v>
      </c>
      <c r="E87" s="39" t="s">
        <v>129</v>
      </c>
      <c r="F87" s="23" t="s">
        <v>130</v>
      </c>
      <c r="G87" s="38" t="s">
        <v>131</v>
      </c>
      <c r="H87" s="113">
        <f t="shared" si="18"/>
        <v>6700.5</v>
      </c>
      <c r="I87" s="55">
        <f t="shared" si="23"/>
        <v>6700.5</v>
      </c>
      <c r="J87" s="55">
        <f t="shared" si="24"/>
        <v>280.59999999999997</v>
      </c>
      <c r="K87" s="55"/>
      <c r="L87" s="56">
        <v>118.4</v>
      </c>
      <c r="M87" s="55"/>
      <c r="N87" s="55">
        <v>22.5</v>
      </c>
      <c r="O87" s="55">
        <v>19.100000000000001</v>
      </c>
      <c r="P87" s="55">
        <v>7.7</v>
      </c>
      <c r="Q87" s="55">
        <v>91.7</v>
      </c>
      <c r="R87" s="55">
        <v>21.2</v>
      </c>
      <c r="S87" s="55">
        <f t="shared" si="27"/>
        <v>6419.9</v>
      </c>
      <c r="T87" s="55">
        <v>736.2</v>
      </c>
      <c r="U87" s="55">
        <v>1008.9</v>
      </c>
      <c r="V87" s="55">
        <v>762.3</v>
      </c>
      <c r="W87" s="55">
        <v>423.9</v>
      </c>
      <c r="X87" s="55">
        <v>1144.8</v>
      </c>
      <c r="Y87" s="55">
        <v>827.1</v>
      </c>
      <c r="Z87" s="55">
        <v>678.7</v>
      </c>
      <c r="AA87" s="55">
        <v>838</v>
      </c>
      <c r="AB87" s="57"/>
      <c r="AC87" s="72"/>
      <c r="AE87" s="74">
        <f t="shared" si="28"/>
        <v>6582.1</v>
      </c>
    </row>
    <row r="88" spans="1:31" ht="15.75" customHeight="1">
      <c r="A88" s="17"/>
      <c r="B88" s="17" t="s">
        <v>128</v>
      </c>
      <c r="C88" s="17">
        <v>2050203</v>
      </c>
      <c r="D88" s="18" t="s">
        <v>132</v>
      </c>
      <c r="E88" s="39" t="s">
        <v>129</v>
      </c>
      <c r="F88" s="23" t="s">
        <v>130</v>
      </c>
      <c r="G88" s="38" t="s">
        <v>131</v>
      </c>
      <c r="H88" s="113">
        <f t="shared" si="18"/>
        <v>2758.7</v>
      </c>
      <c r="I88" s="55">
        <f t="shared" si="23"/>
        <v>2758.7</v>
      </c>
      <c r="J88" s="55">
        <f t="shared" si="24"/>
        <v>36.900000000000006</v>
      </c>
      <c r="K88" s="57"/>
      <c r="L88" s="58">
        <v>2.2000000000000002</v>
      </c>
      <c r="M88" s="57"/>
      <c r="N88" s="57">
        <v>14.5</v>
      </c>
      <c r="O88" s="57">
        <v>6.8</v>
      </c>
      <c r="P88" s="57">
        <v>2.6</v>
      </c>
      <c r="Q88" s="57">
        <v>1.8</v>
      </c>
      <c r="R88" s="57">
        <v>9</v>
      </c>
      <c r="S88" s="55">
        <f t="shared" si="27"/>
        <v>2721.7999999999997</v>
      </c>
      <c r="T88" s="57">
        <v>345.8</v>
      </c>
      <c r="U88" s="57">
        <v>444.8</v>
      </c>
      <c r="V88" s="57">
        <v>376.7</v>
      </c>
      <c r="W88" s="57">
        <v>234.5</v>
      </c>
      <c r="X88" s="57">
        <v>430.4</v>
      </c>
      <c r="Y88" s="57">
        <v>378.1</v>
      </c>
      <c r="Z88" s="57">
        <v>171.5</v>
      </c>
      <c r="AA88" s="57">
        <v>340</v>
      </c>
      <c r="AB88" s="57"/>
      <c r="AC88" s="72"/>
      <c r="AE88" s="74">
        <f t="shared" si="28"/>
        <v>2756.5</v>
      </c>
    </row>
    <row r="89" spans="1:31" ht="15.75" customHeight="1">
      <c r="A89" s="17"/>
      <c r="B89" s="17">
        <v>50601</v>
      </c>
      <c r="C89" s="17">
        <v>20502</v>
      </c>
      <c r="D89" s="18" t="s">
        <v>91</v>
      </c>
      <c r="E89" s="39" t="s">
        <v>129</v>
      </c>
      <c r="F89" s="23" t="s">
        <v>130</v>
      </c>
      <c r="G89" s="38" t="s">
        <v>131</v>
      </c>
      <c r="H89" s="113">
        <f t="shared" si="18"/>
        <v>6080.7</v>
      </c>
      <c r="I89" s="55">
        <f t="shared" si="23"/>
        <v>6080.7</v>
      </c>
      <c r="J89" s="55">
        <f t="shared" si="24"/>
        <v>59.599999999999994</v>
      </c>
      <c r="K89" s="57"/>
      <c r="L89" s="58"/>
      <c r="M89" s="57"/>
      <c r="N89" s="57">
        <v>24.6</v>
      </c>
      <c r="O89" s="57">
        <v>2.7</v>
      </c>
      <c r="P89" s="57"/>
      <c r="Q89" s="57">
        <v>12.6</v>
      </c>
      <c r="R89" s="57">
        <v>19.7</v>
      </c>
      <c r="S89" s="55">
        <f t="shared" si="27"/>
        <v>6021.0999999999995</v>
      </c>
      <c r="T89" s="57">
        <v>822</v>
      </c>
      <c r="U89" s="57">
        <v>1040.8</v>
      </c>
      <c r="V89" s="57">
        <v>794.3</v>
      </c>
      <c r="W89" s="57">
        <v>434.9</v>
      </c>
      <c r="X89" s="57">
        <v>1263.4000000000001</v>
      </c>
      <c r="Y89" s="57">
        <v>870.3</v>
      </c>
      <c r="Z89" s="55">
        <v>218.7</v>
      </c>
      <c r="AA89" s="55">
        <v>576.70000000000005</v>
      </c>
      <c r="AB89" s="57"/>
      <c r="AC89" s="72"/>
      <c r="AE89" s="74">
        <f t="shared" si="28"/>
        <v>6080.7</v>
      </c>
    </row>
    <row r="90" spans="1:31" ht="25.5" customHeight="1">
      <c r="A90" s="17" t="s">
        <v>209</v>
      </c>
      <c r="B90" s="17"/>
      <c r="C90" s="17"/>
      <c r="D90" s="18"/>
      <c r="E90" s="19"/>
      <c r="F90" s="20"/>
      <c r="G90" s="28" t="s">
        <v>210</v>
      </c>
      <c r="H90" s="113">
        <f t="shared" si="18"/>
        <v>86050</v>
      </c>
      <c r="I90" s="55">
        <f t="shared" si="23"/>
        <v>86050</v>
      </c>
      <c r="J90" s="55">
        <f t="shared" si="24"/>
        <v>2270.9999999999995</v>
      </c>
      <c r="K90" s="55">
        <f t="shared" ref="K90:R90" si="29">SUM(K91:K95)</f>
        <v>0</v>
      </c>
      <c r="L90" s="56">
        <f t="shared" si="29"/>
        <v>2021</v>
      </c>
      <c r="M90" s="55">
        <f t="shared" si="29"/>
        <v>0</v>
      </c>
      <c r="N90" s="55">
        <f t="shared" si="29"/>
        <v>57</v>
      </c>
      <c r="O90" s="55">
        <f t="shared" si="29"/>
        <v>128.6</v>
      </c>
      <c r="P90" s="55">
        <f t="shared" si="29"/>
        <v>6.7</v>
      </c>
      <c r="Q90" s="55">
        <f t="shared" si="29"/>
        <v>46.6</v>
      </c>
      <c r="R90" s="55">
        <f t="shared" si="29"/>
        <v>11.1</v>
      </c>
      <c r="S90" s="55">
        <f t="shared" si="27"/>
        <v>83779</v>
      </c>
      <c r="T90" s="55">
        <f t="shared" ref="T90:AA90" si="30">SUM(T91:T95)</f>
        <v>12230.8</v>
      </c>
      <c r="U90" s="55">
        <f t="shared" si="30"/>
        <v>12347.6</v>
      </c>
      <c r="V90" s="55">
        <f t="shared" si="30"/>
        <v>11541.5</v>
      </c>
      <c r="W90" s="55">
        <f t="shared" si="30"/>
        <v>5474.4</v>
      </c>
      <c r="X90" s="55">
        <f t="shared" si="30"/>
        <v>12895</v>
      </c>
      <c r="Y90" s="55">
        <f t="shared" si="30"/>
        <v>10260.700000000001</v>
      </c>
      <c r="Z90" s="55">
        <f t="shared" si="30"/>
        <v>7715</v>
      </c>
      <c r="AA90" s="55">
        <f t="shared" si="30"/>
        <v>11314</v>
      </c>
      <c r="AB90" s="55"/>
      <c r="AC90" s="71"/>
      <c r="AE90" s="74">
        <f t="shared" si="28"/>
        <v>84029</v>
      </c>
    </row>
    <row r="91" spans="1:31" ht="15.75" customHeight="1">
      <c r="A91" s="17"/>
      <c r="B91" s="17">
        <v>51301</v>
      </c>
      <c r="C91" s="17">
        <v>2082602</v>
      </c>
      <c r="D91" s="18" t="s">
        <v>116</v>
      </c>
      <c r="E91" s="39" t="s">
        <v>211</v>
      </c>
      <c r="F91" s="23" t="s">
        <v>212</v>
      </c>
      <c r="G91" s="80" t="s">
        <v>213</v>
      </c>
      <c r="H91" s="113">
        <f t="shared" si="18"/>
        <v>65807</v>
      </c>
      <c r="I91" s="55">
        <f t="shared" si="23"/>
        <v>74511</v>
      </c>
      <c r="J91" s="55">
        <f t="shared" si="24"/>
        <v>0</v>
      </c>
      <c r="K91" s="55"/>
      <c r="L91" s="56"/>
      <c r="M91" s="55"/>
      <c r="N91" s="55"/>
      <c r="O91" s="55"/>
      <c r="P91" s="55"/>
      <c r="Q91" s="55"/>
      <c r="R91" s="55"/>
      <c r="S91" s="55">
        <f t="shared" si="27"/>
        <v>74511</v>
      </c>
      <c r="T91" s="55">
        <v>10199</v>
      </c>
      <c r="U91" s="55">
        <v>10064</v>
      </c>
      <c r="V91" s="55">
        <v>8947</v>
      </c>
      <c r="W91" s="55">
        <v>4157</v>
      </c>
      <c r="X91" s="55">
        <v>10386</v>
      </c>
      <c r="Y91" s="55">
        <v>7563</v>
      </c>
      <c r="Z91" s="55">
        <v>5465</v>
      </c>
      <c r="AA91" s="55">
        <v>9026</v>
      </c>
      <c r="AB91" s="55">
        <v>8704</v>
      </c>
      <c r="AC91" s="71"/>
      <c r="AE91" s="74">
        <f t="shared" si="28"/>
        <v>65807</v>
      </c>
    </row>
    <row r="92" spans="1:31" ht="15.75" customHeight="1">
      <c r="A92" s="17"/>
      <c r="B92" s="17">
        <v>51301</v>
      </c>
      <c r="C92" s="17">
        <v>2082602</v>
      </c>
      <c r="D92" s="18" t="s">
        <v>116</v>
      </c>
      <c r="E92" s="39" t="s">
        <v>211</v>
      </c>
      <c r="F92" s="23" t="s">
        <v>212</v>
      </c>
      <c r="G92" s="80" t="s">
        <v>214</v>
      </c>
      <c r="H92" s="113">
        <f t="shared" si="18"/>
        <v>6413</v>
      </c>
      <c r="I92" s="55">
        <f t="shared" si="23"/>
        <v>7814</v>
      </c>
      <c r="J92" s="55">
        <f t="shared" si="24"/>
        <v>0</v>
      </c>
      <c r="K92" s="55"/>
      <c r="L92" s="56"/>
      <c r="M92" s="55"/>
      <c r="N92" s="55"/>
      <c r="O92" s="55"/>
      <c r="P92" s="55"/>
      <c r="Q92" s="55"/>
      <c r="R92" s="55"/>
      <c r="S92" s="55">
        <f t="shared" si="27"/>
        <v>7814</v>
      </c>
      <c r="T92" s="55">
        <v>676</v>
      </c>
      <c r="U92" s="55">
        <v>952</v>
      </c>
      <c r="V92" s="55">
        <v>1011</v>
      </c>
      <c r="W92" s="55">
        <v>432</v>
      </c>
      <c r="X92" s="55">
        <v>959</v>
      </c>
      <c r="Y92" s="55">
        <v>889</v>
      </c>
      <c r="Z92" s="55">
        <v>560</v>
      </c>
      <c r="AA92" s="55">
        <v>934</v>
      </c>
      <c r="AB92" s="55">
        <v>1401</v>
      </c>
      <c r="AC92" s="71"/>
      <c r="AE92" s="74">
        <f t="shared" si="28"/>
        <v>6413</v>
      </c>
    </row>
    <row r="93" spans="1:31" ht="15.75" customHeight="1">
      <c r="A93" s="17"/>
      <c r="B93" s="17">
        <v>51301</v>
      </c>
      <c r="C93" s="17">
        <v>2080507</v>
      </c>
      <c r="D93" s="18" t="s">
        <v>215</v>
      </c>
      <c r="E93" s="39" t="s">
        <v>216</v>
      </c>
      <c r="F93" s="23" t="s">
        <v>217</v>
      </c>
      <c r="G93" s="81" t="s">
        <v>218</v>
      </c>
      <c r="H93" s="113">
        <f t="shared" si="18"/>
        <v>13830</v>
      </c>
      <c r="I93" s="55">
        <f t="shared" si="23"/>
        <v>15376</v>
      </c>
      <c r="J93" s="55">
        <f t="shared" si="24"/>
        <v>2270.9999999999995</v>
      </c>
      <c r="K93" s="55"/>
      <c r="L93" s="56">
        <v>2021</v>
      </c>
      <c r="M93" s="55"/>
      <c r="N93" s="55">
        <v>57</v>
      </c>
      <c r="O93" s="55">
        <v>128.6</v>
      </c>
      <c r="P93" s="55">
        <v>6.7</v>
      </c>
      <c r="Q93" s="55">
        <v>46.6</v>
      </c>
      <c r="R93" s="55">
        <v>11.1</v>
      </c>
      <c r="S93" s="55">
        <f t="shared" si="27"/>
        <v>13105</v>
      </c>
      <c r="T93" s="55">
        <v>1355.8</v>
      </c>
      <c r="U93" s="55">
        <v>1331.6</v>
      </c>
      <c r="V93" s="55">
        <v>1583.5</v>
      </c>
      <c r="W93" s="55">
        <v>885.4</v>
      </c>
      <c r="X93" s="55">
        <v>1550</v>
      </c>
      <c r="Y93" s="55">
        <v>1808.7</v>
      </c>
      <c r="Z93" s="55">
        <v>1690</v>
      </c>
      <c r="AA93" s="55">
        <v>1354</v>
      </c>
      <c r="AB93" s="55">
        <v>1546</v>
      </c>
      <c r="AC93" s="72"/>
      <c r="AE93" s="74">
        <f t="shared" si="28"/>
        <v>11809</v>
      </c>
    </row>
    <row r="94" spans="1:31" ht="15.75" customHeight="1">
      <c r="A94" s="17"/>
      <c r="B94" s="17"/>
      <c r="C94" s="17"/>
      <c r="D94" s="18"/>
      <c r="E94" s="32"/>
      <c r="F94" s="23"/>
      <c r="G94" s="23"/>
      <c r="H94" s="113">
        <f t="shared" si="18"/>
        <v>0</v>
      </c>
      <c r="I94" s="55">
        <f t="shared" si="23"/>
        <v>0</v>
      </c>
      <c r="J94" s="55">
        <f t="shared" si="24"/>
        <v>0</v>
      </c>
      <c r="K94" s="55"/>
      <c r="L94" s="56"/>
      <c r="M94" s="55"/>
      <c r="N94" s="55"/>
      <c r="O94" s="55"/>
      <c r="P94" s="55"/>
      <c r="Q94" s="55"/>
      <c r="R94" s="55"/>
      <c r="S94" s="55">
        <f t="shared" si="27"/>
        <v>0</v>
      </c>
      <c r="T94" s="55"/>
      <c r="U94" s="55"/>
      <c r="V94" s="55"/>
      <c r="W94" s="55"/>
      <c r="X94" s="55"/>
      <c r="Y94" s="55"/>
      <c r="Z94" s="55"/>
      <c r="AA94" s="55"/>
      <c r="AB94" s="55"/>
      <c r="AC94" s="71"/>
      <c r="AE94" s="74">
        <f t="shared" si="28"/>
        <v>0</v>
      </c>
    </row>
    <row r="95" spans="1:31" ht="15.75" customHeight="1">
      <c r="A95" s="17"/>
      <c r="B95" s="17"/>
      <c r="C95" s="17"/>
      <c r="D95" s="18"/>
      <c r="E95" s="32"/>
      <c r="F95" s="23"/>
      <c r="G95" s="40"/>
      <c r="H95" s="113">
        <f t="shared" si="18"/>
        <v>0</v>
      </c>
      <c r="I95" s="55">
        <f t="shared" si="23"/>
        <v>0</v>
      </c>
      <c r="J95" s="55">
        <f t="shared" si="24"/>
        <v>0</v>
      </c>
      <c r="K95" s="55"/>
      <c r="L95" s="56"/>
      <c r="M95" s="55"/>
      <c r="N95" s="55"/>
      <c r="O95" s="55"/>
      <c r="P95" s="55"/>
      <c r="Q95" s="55"/>
      <c r="R95" s="55"/>
      <c r="S95" s="55">
        <f t="shared" si="27"/>
        <v>0</v>
      </c>
      <c r="T95" s="55"/>
      <c r="U95" s="55"/>
      <c r="V95" s="55"/>
      <c r="W95" s="55"/>
      <c r="X95" s="55"/>
      <c r="Y95" s="55"/>
      <c r="Z95" s="55"/>
      <c r="AA95" s="55"/>
      <c r="AB95" s="55"/>
      <c r="AC95" s="71"/>
      <c r="AE95" s="74">
        <f t="shared" si="28"/>
        <v>0</v>
      </c>
    </row>
    <row r="96" spans="1:31" ht="25.5" customHeight="1">
      <c r="A96" s="17" t="s">
        <v>219</v>
      </c>
      <c r="B96" s="17"/>
      <c r="C96" s="17"/>
      <c r="D96" s="18"/>
      <c r="E96" s="19"/>
      <c r="F96" s="20"/>
      <c r="G96" s="28" t="s">
        <v>220</v>
      </c>
      <c r="H96" s="113">
        <f t="shared" si="18"/>
        <v>160569</v>
      </c>
      <c r="I96" s="55">
        <f t="shared" si="23"/>
        <v>179576</v>
      </c>
      <c r="J96" s="55">
        <f t="shared" si="24"/>
        <v>0</v>
      </c>
      <c r="K96" s="55">
        <f t="shared" ref="K96:R96" si="31">SUM(K97:K103)</f>
        <v>0</v>
      </c>
      <c r="L96" s="56">
        <f t="shared" si="31"/>
        <v>0</v>
      </c>
      <c r="M96" s="55">
        <f t="shared" si="31"/>
        <v>0</v>
      </c>
      <c r="N96" s="55">
        <f t="shared" si="31"/>
        <v>0</v>
      </c>
      <c r="O96" s="55">
        <f t="shared" si="31"/>
        <v>0</v>
      </c>
      <c r="P96" s="55">
        <f t="shared" si="31"/>
        <v>0</v>
      </c>
      <c r="Q96" s="55">
        <f t="shared" si="31"/>
        <v>0</v>
      </c>
      <c r="R96" s="55">
        <f t="shared" si="31"/>
        <v>0</v>
      </c>
      <c r="S96" s="55">
        <f t="shared" si="27"/>
        <v>179576</v>
      </c>
      <c r="T96" s="55">
        <f t="shared" ref="T96:AB96" si="32">SUM(T97:T103)</f>
        <v>21550</v>
      </c>
      <c r="U96" s="55">
        <f t="shared" si="32"/>
        <v>24794</v>
      </c>
      <c r="V96" s="55">
        <f t="shared" si="32"/>
        <v>21978</v>
      </c>
      <c r="W96" s="55">
        <f t="shared" si="32"/>
        <v>10015</v>
      </c>
      <c r="X96" s="55">
        <f t="shared" si="32"/>
        <v>30502</v>
      </c>
      <c r="Y96" s="55">
        <f t="shared" si="32"/>
        <v>21101</v>
      </c>
      <c r="Z96" s="55">
        <f t="shared" si="32"/>
        <v>12461</v>
      </c>
      <c r="AA96" s="55">
        <f t="shared" si="32"/>
        <v>18168</v>
      </c>
      <c r="AB96" s="55">
        <f t="shared" si="32"/>
        <v>19007</v>
      </c>
      <c r="AC96" s="71"/>
      <c r="AE96" s="74">
        <f t="shared" si="28"/>
        <v>160569</v>
      </c>
    </row>
    <row r="97" spans="1:31" ht="15.75" customHeight="1">
      <c r="A97" s="17"/>
      <c r="B97" s="17">
        <v>51002</v>
      </c>
      <c r="C97" s="17">
        <v>2101202</v>
      </c>
      <c r="D97" s="18" t="s">
        <v>116</v>
      </c>
      <c r="E97" s="32" t="s">
        <v>117</v>
      </c>
      <c r="F97" s="23" t="s">
        <v>118</v>
      </c>
      <c r="G97" s="80" t="s">
        <v>119</v>
      </c>
      <c r="H97" s="113">
        <f t="shared" si="18"/>
        <v>160569</v>
      </c>
      <c r="I97" s="55">
        <f t="shared" si="23"/>
        <v>179576</v>
      </c>
      <c r="J97" s="55">
        <f t="shared" si="24"/>
        <v>0</v>
      </c>
      <c r="K97" s="55"/>
      <c r="L97" s="56"/>
      <c r="M97" s="55"/>
      <c r="N97" s="55"/>
      <c r="O97" s="55"/>
      <c r="P97" s="55"/>
      <c r="Q97" s="55"/>
      <c r="R97" s="55"/>
      <c r="S97" s="55">
        <f t="shared" si="27"/>
        <v>179576</v>
      </c>
      <c r="T97" s="55">
        <v>21550</v>
      </c>
      <c r="U97" s="55">
        <v>24794</v>
      </c>
      <c r="V97" s="55">
        <v>21978</v>
      </c>
      <c r="W97" s="55">
        <v>10015</v>
      </c>
      <c r="X97" s="55">
        <v>30502</v>
      </c>
      <c r="Y97" s="55">
        <v>21101</v>
      </c>
      <c r="Z97" s="55">
        <v>12461</v>
      </c>
      <c r="AA97" s="55">
        <v>18168</v>
      </c>
      <c r="AB97" s="55">
        <v>19007</v>
      </c>
      <c r="AC97" s="71"/>
      <c r="AE97" s="74">
        <f t="shared" si="28"/>
        <v>160569</v>
      </c>
    </row>
    <row r="98" spans="1:31" ht="15.75" customHeight="1">
      <c r="A98" s="17"/>
      <c r="B98" s="17"/>
      <c r="C98" s="17">
        <v>2101202</v>
      </c>
      <c r="D98" s="18" t="s">
        <v>116</v>
      </c>
      <c r="E98" s="32"/>
      <c r="F98" s="23"/>
      <c r="G98" s="40"/>
      <c r="H98" s="113">
        <f t="shared" si="18"/>
        <v>0</v>
      </c>
      <c r="I98" s="55">
        <f t="shared" si="23"/>
        <v>0</v>
      </c>
      <c r="J98" s="55">
        <f t="shared" si="24"/>
        <v>0</v>
      </c>
      <c r="K98" s="55"/>
      <c r="L98" s="56"/>
      <c r="M98" s="55"/>
      <c r="N98" s="55"/>
      <c r="O98" s="55"/>
      <c r="P98" s="55"/>
      <c r="Q98" s="55"/>
      <c r="R98" s="55"/>
      <c r="S98" s="55">
        <f t="shared" si="27"/>
        <v>0</v>
      </c>
      <c r="T98" s="55"/>
      <c r="U98" s="55"/>
      <c r="V98" s="55"/>
      <c r="W98" s="55"/>
      <c r="X98" s="55"/>
      <c r="Y98" s="55"/>
      <c r="Z98" s="55"/>
      <c r="AA98" s="55"/>
      <c r="AB98" s="55"/>
      <c r="AC98" s="71"/>
      <c r="AE98" s="74">
        <f t="shared" si="28"/>
        <v>0</v>
      </c>
    </row>
    <row r="99" spans="1:31" ht="15.75" customHeight="1">
      <c r="A99" s="17"/>
      <c r="B99" s="17"/>
      <c r="C99" s="17"/>
      <c r="D99" s="18"/>
      <c r="E99" s="32"/>
      <c r="F99" s="23"/>
      <c r="G99" s="79"/>
      <c r="H99" s="113">
        <f t="shared" si="18"/>
        <v>0</v>
      </c>
      <c r="I99" s="55">
        <f t="shared" si="23"/>
        <v>0</v>
      </c>
      <c r="J99" s="55">
        <f t="shared" si="24"/>
        <v>0</v>
      </c>
      <c r="K99" s="55"/>
      <c r="L99" s="56"/>
      <c r="M99" s="55"/>
      <c r="N99" s="55"/>
      <c r="O99" s="55"/>
      <c r="P99" s="55"/>
      <c r="Q99" s="55"/>
      <c r="R99" s="55"/>
      <c r="S99" s="55">
        <f t="shared" si="27"/>
        <v>0</v>
      </c>
      <c r="T99" s="55"/>
      <c r="U99" s="55"/>
      <c r="V99" s="55"/>
      <c r="W99" s="55"/>
      <c r="X99" s="55"/>
      <c r="Y99" s="55"/>
      <c r="Z99" s="55"/>
      <c r="AA99" s="55"/>
      <c r="AB99" s="55"/>
      <c r="AC99" s="71"/>
      <c r="AE99" s="74">
        <f t="shared" si="28"/>
        <v>0</v>
      </c>
    </row>
    <row r="100" spans="1:31" ht="15.75" customHeight="1">
      <c r="A100" s="17"/>
      <c r="B100" s="17"/>
      <c r="C100" s="17"/>
      <c r="D100" s="18"/>
      <c r="E100" s="32"/>
      <c r="F100" s="23"/>
      <c r="G100" s="40"/>
      <c r="H100" s="113">
        <f t="shared" si="18"/>
        <v>0</v>
      </c>
      <c r="I100" s="55">
        <f t="shared" si="23"/>
        <v>0</v>
      </c>
      <c r="J100" s="55">
        <f t="shared" si="24"/>
        <v>0</v>
      </c>
      <c r="K100" s="55"/>
      <c r="L100" s="56"/>
      <c r="M100" s="55"/>
      <c r="N100" s="55"/>
      <c r="O100" s="55"/>
      <c r="P100" s="55"/>
      <c r="Q100" s="55"/>
      <c r="R100" s="55"/>
      <c r="S100" s="55">
        <f t="shared" si="27"/>
        <v>0</v>
      </c>
      <c r="T100" s="55"/>
      <c r="U100" s="55"/>
      <c r="V100" s="55"/>
      <c r="W100" s="55"/>
      <c r="X100" s="55"/>
      <c r="Y100" s="55"/>
      <c r="Z100" s="55"/>
      <c r="AA100" s="55"/>
      <c r="AB100" s="55"/>
      <c r="AC100" s="71"/>
      <c r="AE100" s="74">
        <f t="shared" si="28"/>
        <v>0</v>
      </c>
    </row>
    <row r="101" spans="1:31" ht="15.75" customHeight="1">
      <c r="A101" s="17"/>
      <c r="B101" s="17"/>
      <c r="C101" s="17"/>
      <c r="D101" s="18"/>
      <c r="E101" s="32"/>
      <c r="F101" s="35"/>
      <c r="G101" s="82"/>
      <c r="H101" s="113">
        <f t="shared" si="18"/>
        <v>0</v>
      </c>
      <c r="I101" s="55">
        <f t="shared" si="23"/>
        <v>0</v>
      </c>
      <c r="J101" s="55">
        <f t="shared" si="24"/>
        <v>0</v>
      </c>
      <c r="K101" s="55"/>
      <c r="L101" s="56"/>
      <c r="M101" s="55"/>
      <c r="N101" s="55"/>
      <c r="O101" s="55"/>
      <c r="P101" s="55"/>
      <c r="Q101" s="55"/>
      <c r="R101" s="55"/>
      <c r="S101" s="55">
        <f t="shared" si="27"/>
        <v>0</v>
      </c>
      <c r="T101" s="55"/>
      <c r="U101" s="55"/>
      <c r="V101" s="55"/>
      <c r="W101" s="55"/>
      <c r="X101" s="55"/>
      <c r="Y101" s="55"/>
      <c r="Z101" s="55"/>
      <c r="AA101" s="55"/>
      <c r="AB101" s="55"/>
      <c r="AC101" s="71"/>
      <c r="AE101" s="74">
        <f t="shared" si="28"/>
        <v>0</v>
      </c>
    </row>
    <row r="102" spans="1:31" ht="15.75" customHeight="1">
      <c r="A102" s="17"/>
      <c r="B102" s="17"/>
      <c r="C102" s="17"/>
      <c r="D102" s="18"/>
      <c r="E102" s="39"/>
      <c r="F102" s="35"/>
      <c r="G102" s="35"/>
      <c r="H102" s="113">
        <f t="shared" si="18"/>
        <v>0</v>
      </c>
      <c r="I102" s="55">
        <f t="shared" si="23"/>
        <v>0</v>
      </c>
      <c r="J102" s="55">
        <f t="shared" si="24"/>
        <v>0</v>
      </c>
      <c r="K102" s="55"/>
      <c r="L102" s="56"/>
      <c r="M102" s="55"/>
      <c r="N102" s="55"/>
      <c r="O102" s="55"/>
      <c r="P102" s="55"/>
      <c r="Q102" s="55"/>
      <c r="R102" s="55"/>
      <c r="S102" s="55">
        <f t="shared" si="27"/>
        <v>0</v>
      </c>
      <c r="T102" s="55"/>
      <c r="U102" s="55"/>
      <c r="V102" s="55"/>
      <c r="W102" s="55"/>
      <c r="X102" s="55"/>
      <c r="Y102" s="55"/>
      <c r="Z102" s="55"/>
      <c r="AA102" s="55"/>
      <c r="AB102" s="57"/>
      <c r="AC102" s="72"/>
      <c r="AE102" s="74">
        <f t="shared" si="28"/>
        <v>0</v>
      </c>
    </row>
    <row r="103" spans="1:31" ht="15.75" customHeight="1">
      <c r="A103" s="17"/>
      <c r="B103" s="17"/>
      <c r="C103" s="17"/>
      <c r="D103" s="18"/>
      <c r="E103" s="19"/>
      <c r="F103" s="20"/>
      <c r="G103" s="30"/>
      <c r="H103" s="113">
        <f t="shared" si="18"/>
        <v>0</v>
      </c>
      <c r="I103" s="55">
        <f t="shared" si="23"/>
        <v>0</v>
      </c>
      <c r="J103" s="55">
        <f t="shared" si="24"/>
        <v>0</v>
      </c>
      <c r="K103" s="57"/>
      <c r="L103" s="58"/>
      <c r="M103" s="57"/>
      <c r="N103" s="57"/>
      <c r="O103" s="57"/>
      <c r="P103" s="57"/>
      <c r="Q103" s="57"/>
      <c r="R103" s="57"/>
      <c r="S103" s="55">
        <f t="shared" si="27"/>
        <v>0</v>
      </c>
      <c r="T103" s="57"/>
      <c r="U103" s="57"/>
      <c r="V103" s="57"/>
      <c r="W103" s="57"/>
      <c r="X103" s="57"/>
      <c r="Y103" s="57"/>
      <c r="Z103" s="57"/>
      <c r="AA103" s="57"/>
      <c r="AB103" s="57"/>
      <c r="AC103" s="72"/>
      <c r="AE103" s="74">
        <f t="shared" si="28"/>
        <v>0</v>
      </c>
    </row>
    <row r="104" spans="1:31" ht="24.75" customHeight="1">
      <c r="A104" s="17" t="s">
        <v>221</v>
      </c>
      <c r="B104" s="17"/>
      <c r="C104" s="17"/>
      <c r="D104" s="18"/>
      <c r="E104" s="19"/>
      <c r="F104" s="20"/>
      <c r="G104" s="28" t="s">
        <v>222</v>
      </c>
      <c r="H104" s="113">
        <f t="shared" si="18"/>
        <v>17933</v>
      </c>
      <c r="I104" s="55">
        <f t="shared" si="23"/>
        <v>17933</v>
      </c>
      <c r="J104" s="55">
        <f t="shared" si="24"/>
        <v>1001</v>
      </c>
      <c r="K104" s="55">
        <f t="shared" ref="K104:R104" si="33">SUM(K105:K110)</f>
        <v>0</v>
      </c>
      <c r="L104" s="56">
        <f t="shared" si="33"/>
        <v>0</v>
      </c>
      <c r="M104" s="55">
        <f t="shared" si="33"/>
        <v>0</v>
      </c>
      <c r="N104" s="55">
        <f t="shared" si="33"/>
        <v>921</v>
      </c>
      <c r="O104" s="55">
        <f t="shared" si="33"/>
        <v>0</v>
      </c>
      <c r="P104" s="55">
        <f t="shared" si="33"/>
        <v>80</v>
      </c>
      <c r="Q104" s="55">
        <f t="shared" si="33"/>
        <v>0</v>
      </c>
      <c r="R104" s="55">
        <f t="shared" si="33"/>
        <v>0</v>
      </c>
      <c r="S104" s="55">
        <f t="shared" si="27"/>
        <v>16932</v>
      </c>
      <c r="T104" s="55">
        <f t="shared" ref="T104:AA104" si="34">SUM(T105:T110)</f>
        <v>1434</v>
      </c>
      <c r="U104" s="55">
        <f t="shared" si="34"/>
        <v>1717</v>
      </c>
      <c r="V104" s="55">
        <f t="shared" si="34"/>
        <v>1533</v>
      </c>
      <c r="W104" s="55">
        <f t="shared" si="34"/>
        <v>873</v>
      </c>
      <c r="X104" s="55">
        <f t="shared" si="34"/>
        <v>2187</v>
      </c>
      <c r="Y104" s="55">
        <f t="shared" si="34"/>
        <v>1661</v>
      </c>
      <c r="Z104" s="55">
        <f t="shared" si="34"/>
        <v>2864</v>
      </c>
      <c r="AA104" s="55">
        <f t="shared" si="34"/>
        <v>4663</v>
      </c>
      <c r="AB104" s="55"/>
      <c r="AC104" s="71"/>
      <c r="AE104" s="74">
        <f t="shared" si="28"/>
        <v>17933</v>
      </c>
    </row>
    <row r="105" spans="1:31" ht="18.75" customHeight="1">
      <c r="A105" s="17"/>
      <c r="B105" s="17"/>
      <c r="C105" s="17">
        <v>2130701</v>
      </c>
      <c r="D105" s="18" t="s">
        <v>223</v>
      </c>
      <c r="E105" s="83" t="s">
        <v>224</v>
      </c>
      <c r="F105" s="35" t="s">
        <v>225</v>
      </c>
      <c r="G105" s="84" t="s">
        <v>226</v>
      </c>
      <c r="H105" s="113">
        <f t="shared" si="18"/>
        <v>0</v>
      </c>
      <c r="I105" s="66">
        <f t="shared" si="23"/>
        <v>0</v>
      </c>
      <c r="J105" s="55">
        <f t="shared" si="24"/>
        <v>0</v>
      </c>
      <c r="K105" s="55"/>
      <c r="L105" s="56"/>
      <c r="M105" s="55"/>
      <c r="N105" s="55"/>
      <c r="O105" s="55"/>
      <c r="P105" s="55"/>
      <c r="Q105" s="55"/>
      <c r="R105" s="55"/>
      <c r="S105" s="55">
        <f t="shared" si="27"/>
        <v>0</v>
      </c>
      <c r="T105" s="55"/>
      <c r="U105" s="55"/>
      <c r="V105" s="55"/>
      <c r="W105" s="55"/>
      <c r="X105" s="55"/>
      <c r="Y105" s="55"/>
      <c r="Z105" s="55"/>
      <c r="AA105" s="55"/>
      <c r="AB105" s="55"/>
      <c r="AC105" s="71"/>
      <c r="AE105" s="74">
        <f t="shared" si="28"/>
        <v>0</v>
      </c>
    </row>
    <row r="106" spans="1:31" ht="15.75" customHeight="1">
      <c r="A106" s="17"/>
      <c r="B106" s="17"/>
      <c r="C106" s="17">
        <v>2130701</v>
      </c>
      <c r="D106" s="18" t="s">
        <v>223</v>
      </c>
      <c r="E106" s="83" t="s">
        <v>227</v>
      </c>
      <c r="F106" s="35" t="s">
        <v>228</v>
      </c>
      <c r="G106" s="84" t="s">
        <v>229</v>
      </c>
      <c r="H106" s="113">
        <f t="shared" si="18"/>
        <v>0</v>
      </c>
      <c r="I106" s="66">
        <f t="shared" si="23"/>
        <v>0</v>
      </c>
      <c r="J106" s="55">
        <f t="shared" si="24"/>
        <v>0</v>
      </c>
      <c r="K106" s="55"/>
      <c r="L106" s="56"/>
      <c r="M106" s="55"/>
      <c r="N106" s="55"/>
      <c r="O106" s="55"/>
      <c r="P106" s="55"/>
      <c r="Q106" s="55"/>
      <c r="R106" s="55"/>
      <c r="S106" s="55">
        <f t="shared" si="27"/>
        <v>0</v>
      </c>
      <c r="T106" s="55"/>
      <c r="U106" s="55"/>
      <c r="V106" s="55"/>
      <c r="W106" s="55"/>
      <c r="X106" s="55"/>
      <c r="Y106" s="55"/>
      <c r="Z106" s="55"/>
      <c r="AA106" s="55"/>
      <c r="AB106" s="55"/>
      <c r="AC106" s="71"/>
      <c r="AE106" s="74">
        <f t="shared" si="28"/>
        <v>0</v>
      </c>
    </row>
    <row r="107" spans="1:31" ht="15.75" customHeight="1">
      <c r="A107" s="17"/>
      <c r="B107" s="17"/>
      <c r="C107" s="17">
        <v>2130701</v>
      </c>
      <c r="D107" s="18" t="s">
        <v>223</v>
      </c>
      <c r="E107" s="83" t="s">
        <v>227</v>
      </c>
      <c r="F107" s="35" t="s">
        <v>228</v>
      </c>
      <c r="G107" s="84" t="s">
        <v>230</v>
      </c>
      <c r="H107" s="113">
        <f t="shared" si="18"/>
        <v>0</v>
      </c>
      <c r="I107" s="66">
        <f t="shared" si="23"/>
        <v>0</v>
      </c>
      <c r="J107" s="55">
        <f t="shared" si="24"/>
        <v>0</v>
      </c>
      <c r="K107" s="55"/>
      <c r="L107" s="56"/>
      <c r="M107" s="55"/>
      <c r="N107" s="55"/>
      <c r="O107" s="55"/>
      <c r="P107" s="55"/>
      <c r="Q107" s="55"/>
      <c r="R107" s="55"/>
      <c r="S107" s="55">
        <f t="shared" si="27"/>
        <v>0</v>
      </c>
      <c r="T107" s="55"/>
      <c r="U107" s="55"/>
      <c r="V107" s="55"/>
      <c r="W107" s="55"/>
      <c r="X107" s="55"/>
      <c r="Y107" s="55"/>
      <c r="Z107" s="55"/>
      <c r="AA107" s="55"/>
      <c r="AB107" s="55"/>
      <c r="AC107" s="71"/>
      <c r="AE107" s="74">
        <f t="shared" si="28"/>
        <v>0</v>
      </c>
    </row>
    <row r="108" spans="1:31" ht="15.75" customHeight="1">
      <c r="A108" s="17"/>
      <c r="B108" s="17"/>
      <c r="C108" s="17">
        <v>2130701</v>
      </c>
      <c r="D108" s="18" t="s">
        <v>223</v>
      </c>
      <c r="E108" s="83" t="s">
        <v>231</v>
      </c>
      <c r="F108" s="35" t="s">
        <v>232</v>
      </c>
      <c r="G108" s="84" t="s">
        <v>233</v>
      </c>
      <c r="H108" s="113">
        <f t="shared" si="18"/>
        <v>400</v>
      </c>
      <c r="I108" s="55">
        <f t="shared" si="23"/>
        <v>400</v>
      </c>
      <c r="J108" s="55">
        <f t="shared" si="24"/>
        <v>0</v>
      </c>
      <c r="K108" s="55"/>
      <c r="L108" s="56"/>
      <c r="M108" s="55"/>
      <c r="N108" s="55"/>
      <c r="O108" s="55"/>
      <c r="P108" s="55"/>
      <c r="Q108" s="55"/>
      <c r="R108" s="55"/>
      <c r="S108" s="55">
        <f t="shared" si="27"/>
        <v>400</v>
      </c>
      <c r="T108" s="55"/>
      <c r="U108" s="55"/>
      <c r="V108" s="55"/>
      <c r="W108" s="55"/>
      <c r="X108" s="55"/>
      <c r="Y108" s="55"/>
      <c r="Z108" s="55"/>
      <c r="AA108" s="55">
        <v>400</v>
      </c>
      <c r="AB108" s="55"/>
      <c r="AC108" s="71"/>
      <c r="AE108" s="74">
        <f t="shared" si="28"/>
        <v>400</v>
      </c>
    </row>
    <row r="109" spans="1:31" ht="15.75" customHeight="1">
      <c r="A109" s="17"/>
      <c r="B109" s="17"/>
      <c r="C109" s="17">
        <v>213</v>
      </c>
      <c r="D109" s="18" t="s">
        <v>234</v>
      </c>
      <c r="E109" s="83" t="s">
        <v>235</v>
      </c>
      <c r="F109" s="35" t="s">
        <v>236</v>
      </c>
      <c r="G109" s="84" t="s">
        <v>237</v>
      </c>
      <c r="H109" s="113">
        <f t="shared" si="18"/>
        <v>17533</v>
      </c>
      <c r="I109" s="55">
        <f t="shared" si="23"/>
        <v>17533</v>
      </c>
      <c r="J109" s="55">
        <f t="shared" si="24"/>
        <v>1001</v>
      </c>
      <c r="K109" s="55"/>
      <c r="L109" s="56"/>
      <c r="M109" s="55"/>
      <c r="N109" s="55">
        <v>921</v>
      </c>
      <c r="O109" s="55"/>
      <c r="P109" s="55">
        <v>80</v>
      </c>
      <c r="Q109" s="55"/>
      <c r="R109" s="55"/>
      <c r="S109" s="55">
        <f t="shared" si="27"/>
        <v>16532</v>
      </c>
      <c r="T109" s="55">
        <v>1434</v>
      </c>
      <c r="U109" s="55">
        <v>1717</v>
      </c>
      <c r="V109" s="55">
        <v>1533</v>
      </c>
      <c r="W109" s="55">
        <v>873</v>
      </c>
      <c r="X109" s="55">
        <v>2187</v>
      </c>
      <c r="Y109" s="55">
        <v>1661</v>
      </c>
      <c r="Z109" s="55">
        <v>2864</v>
      </c>
      <c r="AA109" s="55">
        <v>4263</v>
      </c>
      <c r="AB109" s="55"/>
      <c r="AC109" s="71"/>
      <c r="AE109" s="74">
        <f t="shared" si="28"/>
        <v>17533</v>
      </c>
    </row>
    <row r="110" spans="1:31" ht="15.75" customHeight="1">
      <c r="A110" s="17"/>
      <c r="B110" s="17"/>
      <c r="C110" s="17"/>
      <c r="D110" s="18"/>
      <c r="E110" s="19"/>
      <c r="F110" s="20"/>
      <c r="G110" s="37"/>
      <c r="H110" s="113">
        <f t="shared" si="18"/>
        <v>0</v>
      </c>
      <c r="I110" s="55">
        <f t="shared" si="23"/>
        <v>0</v>
      </c>
      <c r="J110" s="55">
        <f t="shared" si="24"/>
        <v>0</v>
      </c>
      <c r="K110" s="55"/>
      <c r="L110" s="56"/>
      <c r="M110" s="55"/>
      <c r="N110" s="55"/>
      <c r="O110" s="55"/>
      <c r="P110" s="55"/>
      <c r="Q110" s="55"/>
      <c r="R110" s="55"/>
      <c r="S110" s="55">
        <f t="shared" si="27"/>
        <v>0</v>
      </c>
      <c r="T110" s="55"/>
      <c r="U110" s="55"/>
      <c r="V110" s="55"/>
      <c r="W110" s="55"/>
      <c r="X110" s="55"/>
      <c r="Y110" s="55"/>
      <c r="Z110" s="55"/>
      <c r="AA110" s="55"/>
      <c r="AB110" s="55"/>
      <c r="AC110" s="71"/>
      <c r="AE110" s="74">
        <f t="shared" si="28"/>
        <v>0</v>
      </c>
    </row>
    <row r="111" spans="1:31" s="3" customFormat="1" ht="24.75" customHeight="1">
      <c r="A111" s="17" t="s">
        <v>238</v>
      </c>
      <c r="B111" s="17"/>
      <c r="C111" s="17"/>
      <c r="D111" s="18"/>
      <c r="E111" s="85"/>
      <c r="F111" s="86"/>
      <c r="G111" s="28" t="s">
        <v>239</v>
      </c>
      <c r="H111" s="113">
        <f t="shared" si="18"/>
        <v>22209</v>
      </c>
      <c r="I111" s="55">
        <f t="shared" si="23"/>
        <v>22209</v>
      </c>
      <c r="J111" s="55">
        <f t="shared" si="24"/>
        <v>0</v>
      </c>
      <c r="K111" s="55">
        <f>SUM(K112:K121)</f>
        <v>0</v>
      </c>
      <c r="L111" s="56">
        <f>SUM(L112:L121)</f>
        <v>0</v>
      </c>
      <c r="M111" s="55"/>
      <c r="N111" s="55">
        <f>SUM(N112:N121)</f>
        <v>0</v>
      </c>
      <c r="O111" s="55">
        <f>SUM(O112:O121)</f>
        <v>0</v>
      </c>
      <c r="P111" s="55">
        <f>SUM(P112:P121)</f>
        <v>0</v>
      </c>
      <c r="Q111" s="55">
        <f>SUM(Q112:Q121)</f>
        <v>0</v>
      </c>
      <c r="R111" s="55">
        <f>SUM(R112:R121)</f>
        <v>0</v>
      </c>
      <c r="S111" s="55">
        <f t="shared" si="27"/>
        <v>22209</v>
      </c>
      <c r="T111" s="55">
        <f t="shared" ref="T111:AA111" si="35">SUM(T112:T121)</f>
        <v>4209</v>
      </c>
      <c r="U111" s="55">
        <f t="shared" si="35"/>
        <v>3438</v>
      </c>
      <c r="V111" s="55">
        <f t="shared" si="35"/>
        <v>2011</v>
      </c>
      <c r="W111" s="55">
        <f t="shared" si="35"/>
        <v>0</v>
      </c>
      <c r="X111" s="55">
        <f t="shared" si="35"/>
        <v>6010</v>
      </c>
      <c r="Y111" s="55">
        <f t="shared" si="35"/>
        <v>3340</v>
      </c>
      <c r="Z111" s="55">
        <f t="shared" si="35"/>
        <v>0</v>
      </c>
      <c r="AA111" s="55">
        <f t="shared" si="35"/>
        <v>3201</v>
      </c>
      <c r="AB111" s="55"/>
      <c r="AC111" s="71"/>
      <c r="AE111" s="74">
        <f t="shared" si="28"/>
        <v>22209</v>
      </c>
    </row>
    <row r="112" spans="1:31" s="3" customFormat="1" ht="15.75" customHeight="1">
      <c r="A112" s="17"/>
      <c r="B112" s="17"/>
      <c r="C112" s="17">
        <v>2300225</v>
      </c>
      <c r="D112" s="17" t="s">
        <v>240</v>
      </c>
      <c r="E112" s="35"/>
      <c r="F112" s="35"/>
      <c r="G112" s="35" t="s">
        <v>241</v>
      </c>
      <c r="H112" s="113">
        <f t="shared" si="18"/>
        <v>0</v>
      </c>
      <c r="I112" s="66">
        <f t="shared" si="23"/>
        <v>0</v>
      </c>
      <c r="J112" s="55">
        <f t="shared" si="24"/>
        <v>0</v>
      </c>
      <c r="K112" s="84"/>
      <c r="L112" s="88"/>
      <c r="M112" s="84"/>
      <c r="N112" s="84"/>
      <c r="O112" s="84"/>
      <c r="P112" s="84"/>
      <c r="Q112" s="84"/>
      <c r="R112" s="84"/>
      <c r="S112" s="55">
        <f t="shared" si="27"/>
        <v>0</v>
      </c>
      <c r="T112" s="55"/>
      <c r="U112" s="55"/>
      <c r="V112" s="55"/>
      <c r="W112" s="55"/>
      <c r="X112" s="55"/>
      <c r="Y112" s="55"/>
      <c r="Z112" s="55"/>
      <c r="AA112" s="55"/>
      <c r="AB112" s="93"/>
      <c r="AC112" s="94"/>
      <c r="AE112" s="74">
        <f t="shared" si="28"/>
        <v>0</v>
      </c>
    </row>
    <row r="113" spans="1:31" s="3" customFormat="1" ht="15.75" customHeight="1">
      <c r="A113" s="17"/>
      <c r="B113" s="17"/>
      <c r="C113" s="17">
        <v>2300225</v>
      </c>
      <c r="D113" s="17" t="s">
        <v>240</v>
      </c>
      <c r="E113" s="35"/>
      <c r="F113" s="35"/>
      <c r="G113" s="35" t="s">
        <v>242</v>
      </c>
      <c r="H113" s="113">
        <f t="shared" si="18"/>
        <v>0</v>
      </c>
      <c r="I113" s="66">
        <f t="shared" si="23"/>
        <v>0</v>
      </c>
      <c r="J113" s="55">
        <f t="shared" si="24"/>
        <v>0</v>
      </c>
      <c r="K113" s="84"/>
      <c r="L113" s="88"/>
      <c r="M113" s="84"/>
      <c r="N113" s="84"/>
      <c r="O113" s="84"/>
      <c r="P113" s="84"/>
      <c r="Q113" s="84"/>
      <c r="R113" s="84"/>
      <c r="S113" s="55">
        <f t="shared" si="27"/>
        <v>0</v>
      </c>
      <c r="T113" s="55"/>
      <c r="U113" s="55"/>
      <c r="V113" s="55"/>
      <c r="W113" s="55"/>
      <c r="X113" s="55"/>
      <c r="Y113" s="55"/>
      <c r="Z113" s="55"/>
      <c r="AA113" s="55"/>
      <c r="AB113" s="93"/>
      <c r="AC113" s="94"/>
      <c r="AE113" s="74">
        <f t="shared" si="28"/>
        <v>0</v>
      </c>
    </row>
    <row r="114" spans="1:31" s="3" customFormat="1" ht="15.75" customHeight="1">
      <c r="A114" s="17"/>
      <c r="B114" s="17"/>
      <c r="C114" s="17">
        <v>2220199</v>
      </c>
      <c r="D114" s="18" t="s">
        <v>243</v>
      </c>
      <c r="E114" s="76" t="s">
        <v>244</v>
      </c>
      <c r="F114" s="35" t="s">
        <v>245</v>
      </c>
      <c r="G114" s="35" t="s">
        <v>246</v>
      </c>
      <c r="H114" s="113">
        <f t="shared" si="18"/>
        <v>2720</v>
      </c>
      <c r="I114" s="66">
        <f t="shared" si="23"/>
        <v>2720</v>
      </c>
      <c r="J114" s="55">
        <f t="shared" si="24"/>
        <v>0</v>
      </c>
      <c r="K114" s="84"/>
      <c r="L114" s="88"/>
      <c r="M114" s="84"/>
      <c r="N114" s="84"/>
      <c r="O114" s="84"/>
      <c r="P114" s="84"/>
      <c r="Q114" s="84"/>
      <c r="R114" s="84"/>
      <c r="S114" s="55">
        <f t="shared" si="27"/>
        <v>2720</v>
      </c>
      <c r="T114" s="55">
        <v>558</v>
      </c>
      <c r="U114" s="55">
        <v>636</v>
      </c>
      <c r="V114" s="55">
        <v>410</v>
      </c>
      <c r="W114" s="55"/>
      <c r="X114" s="55"/>
      <c r="Y114" s="55">
        <v>428</v>
      </c>
      <c r="Z114" s="55"/>
      <c r="AA114" s="55">
        <v>688</v>
      </c>
      <c r="AB114" s="93"/>
      <c r="AC114" s="94"/>
      <c r="AE114" s="74">
        <f t="shared" si="28"/>
        <v>2720</v>
      </c>
    </row>
    <row r="115" spans="1:31" s="3" customFormat="1" ht="15.75" customHeight="1">
      <c r="A115" s="17"/>
      <c r="B115" s="17"/>
      <c r="C115" s="17">
        <v>2220199</v>
      </c>
      <c r="D115" s="18" t="s">
        <v>243</v>
      </c>
      <c r="E115" s="76" t="s">
        <v>247</v>
      </c>
      <c r="F115" s="35" t="s">
        <v>248</v>
      </c>
      <c r="G115" s="35" t="s">
        <v>249</v>
      </c>
      <c r="H115" s="113">
        <f t="shared" si="18"/>
        <v>19489</v>
      </c>
      <c r="I115" s="66">
        <f t="shared" si="23"/>
        <v>19489</v>
      </c>
      <c r="J115" s="55">
        <f t="shared" si="24"/>
        <v>0</v>
      </c>
      <c r="K115" s="84"/>
      <c r="L115" s="88"/>
      <c r="M115" s="84"/>
      <c r="N115" s="84"/>
      <c r="O115" s="84"/>
      <c r="P115" s="84"/>
      <c r="Q115" s="84"/>
      <c r="R115" s="84"/>
      <c r="S115" s="55">
        <f t="shared" si="27"/>
        <v>19489</v>
      </c>
      <c r="T115" s="55">
        <v>3651</v>
      </c>
      <c r="U115" s="55">
        <v>2802</v>
      </c>
      <c r="V115" s="55">
        <v>1601</v>
      </c>
      <c r="W115" s="55"/>
      <c r="X115" s="55">
        <v>6010</v>
      </c>
      <c r="Y115" s="55">
        <v>2912</v>
      </c>
      <c r="Z115" s="55"/>
      <c r="AA115" s="55">
        <v>2513</v>
      </c>
      <c r="AB115" s="93"/>
      <c r="AC115" s="94"/>
      <c r="AE115" s="74">
        <f t="shared" si="28"/>
        <v>19489</v>
      </c>
    </row>
    <row r="116" spans="1:31" s="3" customFormat="1" ht="15.75" customHeight="1">
      <c r="A116" s="17"/>
      <c r="B116" s="17"/>
      <c r="C116" s="17"/>
      <c r="D116" s="18"/>
      <c r="E116" s="76"/>
      <c r="F116" s="35"/>
      <c r="G116" s="35"/>
      <c r="H116" s="113">
        <f t="shared" si="18"/>
        <v>0</v>
      </c>
      <c r="I116" s="66">
        <f t="shared" si="23"/>
        <v>0</v>
      </c>
      <c r="J116" s="55">
        <f t="shared" si="24"/>
        <v>0</v>
      </c>
      <c r="K116" s="84"/>
      <c r="L116" s="88"/>
      <c r="M116" s="84"/>
      <c r="N116" s="84"/>
      <c r="O116" s="84"/>
      <c r="P116" s="84"/>
      <c r="Q116" s="84"/>
      <c r="R116" s="84"/>
      <c r="S116" s="55">
        <f t="shared" si="27"/>
        <v>0</v>
      </c>
      <c r="T116" s="55"/>
      <c r="U116" s="55"/>
      <c r="V116" s="55"/>
      <c r="W116" s="55"/>
      <c r="X116" s="55"/>
      <c r="Y116" s="55"/>
      <c r="Z116" s="55"/>
      <c r="AA116" s="55"/>
      <c r="AB116" s="93"/>
      <c r="AC116" s="94"/>
      <c r="AE116" s="74">
        <f t="shared" si="28"/>
        <v>0</v>
      </c>
    </row>
    <row r="117" spans="1:31" s="3" customFormat="1" ht="15.75" customHeight="1">
      <c r="A117" s="17"/>
      <c r="B117" s="17"/>
      <c r="C117" s="17"/>
      <c r="D117" s="18"/>
      <c r="E117" s="76"/>
      <c r="F117" s="35"/>
      <c r="G117" s="35"/>
      <c r="H117" s="113">
        <f t="shared" si="18"/>
        <v>0</v>
      </c>
      <c r="I117" s="66">
        <f t="shared" si="23"/>
        <v>0</v>
      </c>
      <c r="J117" s="55">
        <f t="shared" si="24"/>
        <v>0</v>
      </c>
      <c r="K117" s="84"/>
      <c r="L117" s="88"/>
      <c r="M117" s="84"/>
      <c r="N117" s="84"/>
      <c r="O117" s="84"/>
      <c r="P117" s="84"/>
      <c r="Q117" s="84"/>
      <c r="R117" s="84"/>
      <c r="S117" s="55">
        <f t="shared" si="27"/>
        <v>0</v>
      </c>
      <c r="T117" s="55"/>
      <c r="U117" s="55"/>
      <c r="V117" s="55"/>
      <c r="W117" s="55"/>
      <c r="X117" s="55"/>
      <c r="Y117" s="55"/>
      <c r="Z117" s="55"/>
      <c r="AA117" s="55"/>
      <c r="AB117" s="93"/>
      <c r="AC117" s="94"/>
      <c r="AE117" s="74">
        <f t="shared" si="28"/>
        <v>0</v>
      </c>
    </row>
    <row r="118" spans="1:31" s="3" customFormat="1" ht="15.75" customHeight="1">
      <c r="A118" s="17"/>
      <c r="B118" s="17"/>
      <c r="C118" s="17"/>
      <c r="D118" s="18"/>
      <c r="E118" s="76"/>
      <c r="F118" s="35"/>
      <c r="G118" s="35"/>
      <c r="H118" s="113">
        <f t="shared" si="18"/>
        <v>0</v>
      </c>
      <c r="I118" s="66">
        <f t="shared" si="23"/>
        <v>0</v>
      </c>
      <c r="J118" s="55">
        <f t="shared" si="24"/>
        <v>0</v>
      </c>
      <c r="K118" s="84"/>
      <c r="L118" s="88"/>
      <c r="M118" s="84"/>
      <c r="N118" s="84"/>
      <c r="O118" s="84"/>
      <c r="P118" s="84"/>
      <c r="Q118" s="84"/>
      <c r="R118" s="84"/>
      <c r="S118" s="55">
        <f t="shared" si="27"/>
        <v>0</v>
      </c>
      <c r="T118" s="55"/>
      <c r="U118" s="55"/>
      <c r="V118" s="55"/>
      <c r="W118" s="55"/>
      <c r="X118" s="55"/>
      <c r="Y118" s="55"/>
      <c r="Z118" s="55"/>
      <c r="AA118" s="55"/>
      <c r="AB118" s="93"/>
      <c r="AC118" s="94"/>
      <c r="AE118" s="74">
        <f t="shared" si="28"/>
        <v>0</v>
      </c>
    </row>
    <row r="119" spans="1:31" s="3" customFormat="1" ht="15.75" customHeight="1">
      <c r="A119" s="17"/>
      <c r="B119" s="17"/>
      <c r="C119" s="17"/>
      <c r="D119" s="18"/>
      <c r="E119" s="76"/>
      <c r="F119" s="35"/>
      <c r="G119" s="35"/>
      <c r="H119" s="113">
        <f t="shared" si="18"/>
        <v>0</v>
      </c>
      <c r="I119" s="66">
        <f t="shared" si="23"/>
        <v>0</v>
      </c>
      <c r="J119" s="55">
        <f t="shared" si="24"/>
        <v>0</v>
      </c>
      <c r="K119" s="84"/>
      <c r="L119" s="88"/>
      <c r="M119" s="84"/>
      <c r="N119" s="84"/>
      <c r="O119" s="84"/>
      <c r="P119" s="84"/>
      <c r="Q119" s="84"/>
      <c r="R119" s="84"/>
      <c r="S119" s="55">
        <f t="shared" si="27"/>
        <v>0</v>
      </c>
      <c r="T119" s="55"/>
      <c r="U119" s="55"/>
      <c r="V119" s="55"/>
      <c r="W119" s="55"/>
      <c r="X119" s="55"/>
      <c r="Y119" s="55"/>
      <c r="Z119" s="55"/>
      <c r="AA119" s="55"/>
      <c r="AB119" s="93"/>
      <c r="AC119" s="94"/>
      <c r="AE119" s="74">
        <f t="shared" si="28"/>
        <v>0</v>
      </c>
    </row>
    <row r="120" spans="1:31" s="3" customFormat="1" ht="15.75" customHeight="1">
      <c r="A120" s="17"/>
      <c r="B120" s="17"/>
      <c r="C120" s="17"/>
      <c r="D120" s="18"/>
      <c r="E120" s="76"/>
      <c r="F120" s="35"/>
      <c r="G120" s="35"/>
      <c r="H120" s="113">
        <f t="shared" si="18"/>
        <v>0</v>
      </c>
      <c r="I120" s="66">
        <f t="shared" si="23"/>
        <v>0</v>
      </c>
      <c r="J120" s="55">
        <f t="shared" si="24"/>
        <v>0</v>
      </c>
      <c r="K120" s="84"/>
      <c r="L120" s="88"/>
      <c r="M120" s="84"/>
      <c r="N120" s="84"/>
      <c r="O120" s="84"/>
      <c r="P120" s="84"/>
      <c r="Q120" s="84"/>
      <c r="R120" s="84"/>
      <c r="S120" s="55">
        <f t="shared" si="27"/>
        <v>0</v>
      </c>
      <c r="T120" s="55"/>
      <c r="U120" s="55"/>
      <c r="V120" s="55"/>
      <c r="W120" s="55"/>
      <c r="X120" s="55"/>
      <c r="Y120" s="55"/>
      <c r="Z120" s="55"/>
      <c r="AA120" s="55"/>
      <c r="AB120" s="93"/>
      <c r="AC120" s="94"/>
      <c r="AE120" s="74">
        <f t="shared" si="28"/>
        <v>0</v>
      </c>
    </row>
    <row r="121" spans="1:31" ht="15.75" customHeight="1">
      <c r="A121" s="17"/>
      <c r="B121" s="17"/>
      <c r="C121" s="17"/>
      <c r="D121" s="18"/>
      <c r="E121" s="19"/>
      <c r="F121" s="20"/>
      <c r="G121" s="38"/>
      <c r="H121" s="113">
        <f t="shared" si="18"/>
        <v>0</v>
      </c>
      <c r="I121" s="66">
        <f t="shared" si="23"/>
        <v>0</v>
      </c>
      <c r="J121" s="55">
        <f t="shared" si="24"/>
        <v>0</v>
      </c>
      <c r="K121" s="84"/>
      <c r="L121" s="88"/>
      <c r="M121" s="84"/>
      <c r="N121" s="84"/>
      <c r="O121" s="84"/>
      <c r="P121" s="84"/>
      <c r="Q121" s="84"/>
      <c r="R121" s="84"/>
      <c r="S121" s="55">
        <f t="shared" si="27"/>
        <v>0</v>
      </c>
      <c r="T121" s="55"/>
      <c r="U121" s="55"/>
      <c r="V121" s="55"/>
      <c r="W121" s="55"/>
      <c r="X121" s="55"/>
      <c r="Y121" s="55"/>
      <c r="Z121" s="55"/>
      <c r="AA121" s="55"/>
      <c r="AB121" s="55"/>
      <c r="AC121" s="71"/>
      <c r="AE121" s="74">
        <f t="shared" si="28"/>
        <v>0</v>
      </c>
    </row>
    <row r="122" spans="1:31" ht="23.25" customHeight="1">
      <c r="A122" s="17" t="s">
        <v>250</v>
      </c>
      <c r="B122" s="17"/>
      <c r="C122" s="17"/>
      <c r="D122" s="18"/>
      <c r="E122" s="19"/>
      <c r="F122" s="20"/>
      <c r="G122" s="28" t="s">
        <v>251</v>
      </c>
      <c r="H122" s="113">
        <f t="shared" si="18"/>
        <v>22076</v>
      </c>
      <c r="I122" s="55">
        <f t="shared" si="23"/>
        <v>22076</v>
      </c>
      <c r="J122" s="55">
        <f t="shared" si="24"/>
        <v>0</v>
      </c>
      <c r="K122" s="57">
        <f t="shared" ref="K122:R122" si="36">SUM(K123:K125)</f>
        <v>0</v>
      </c>
      <c r="L122" s="58">
        <f t="shared" si="36"/>
        <v>0</v>
      </c>
      <c r="M122" s="57">
        <f t="shared" si="36"/>
        <v>0</v>
      </c>
      <c r="N122" s="57">
        <f t="shared" si="36"/>
        <v>0</v>
      </c>
      <c r="O122" s="57">
        <f t="shared" si="36"/>
        <v>0</v>
      </c>
      <c r="P122" s="57">
        <f t="shared" si="36"/>
        <v>0</v>
      </c>
      <c r="Q122" s="57">
        <f t="shared" si="36"/>
        <v>0</v>
      </c>
      <c r="R122" s="57">
        <f t="shared" si="36"/>
        <v>0</v>
      </c>
      <c r="S122" s="55">
        <f t="shared" si="27"/>
        <v>22076</v>
      </c>
      <c r="T122" s="57">
        <f t="shared" ref="T122:AB122" si="37">SUM(T123:T125)</f>
        <v>2769</v>
      </c>
      <c r="U122" s="57">
        <f t="shared" si="37"/>
        <v>2373</v>
      </c>
      <c r="V122" s="57">
        <f t="shared" si="37"/>
        <v>9013</v>
      </c>
      <c r="W122" s="57">
        <f t="shared" si="37"/>
        <v>6365</v>
      </c>
      <c r="X122" s="57">
        <f t="shared" si="37"/>
        <v>0</v>
      </c>
      <c r="Y122" s="57">
        <f t="shared" si="37"/>
        <v>0</v>
      </c>
      <c r="Z122" s="57">
        <f t="shared" si="37"/>
        <v>1556</v>
      </c>
      <c r="AA122" s="57">
        <f t="shared" si="37"/>
        <v>0</v>
      </c>
      <c r="AB122" s="57">
        <f t="shared" si="37"/>
        <v>0</v>
      </c>
      <c r="AC122" s="72"/>
      <c r="AE122" s="74">
        <f t="shared" si="28"/>
        <v>22076</v>
      </c>
    </row>
    <row r="123" spans="1:31" ht="15.75" customHeight="1">
      <c r="A123" s="17"/>
      <c r="B123" s="17"/>
      <c r="C123" s="17"/>
      <c r="D123" s="18"/>
      <c r="E123" s="32" t="s">
        <v>252</v>
      </c>
      <c r="F123" s="23" t="s">
        <v>253</v>
      </c>
      <c r="G123" s="40" t="s">
        <v>254</v>
      </c>
      <c r="H123" s="113">
        <f t="shared" si="18"/>
        <v>22076</v>
      </c>
      <c r="I123" s="66">
        <f t="shared" si="23"/>
        <v>22076</v>
      </c>
      <c r="J123" s="55">
        <f t="shared" si="24"/>
        <v>0</v>
      </c>
      <c r="K123" s="89"/>
      <c r="L123" s="90"/>
      <c r="M123" s="91"/>
      <c r="N123" s="91"/>
      <c r="O123" s="91"/>
      <c r="P123" s="91"/>
      <c r="Q123" s="91"/>
      <c r="R123" s="91"/>
      <c r="S123" s="55">
        <f t="shared" si="27"/>
        <v>22076</v>
      </c>
      <c r="T123" s="55">
        <v>2769</v>
      </c>
      <c r="U123" s="55">
        <v>2373</v>
      </c>
      <c r="V123" s="55">
        <v>9013</v>
      </c>
      <c r="W123" s="55">
        <v>6365</v>
      </c>
      <c r="X123" s="55"/>
      <c r="Y123" s="55"/>
      <c r="Z123" s="55">
        <v>1556</v>
      </c>
      <c r="AA123" s="55"/>
      <c r="AB123" s="57"/>
      <c r="AC123" s="72"/>
      <c r="AE123" s="74">
        <f t="shared" si="28"/>
        <v>22076</v>
      </c>
    </row>
    <row r="124" spans="1:31" ht="15.75" customHeight="1">
      <c r="A124" s="17"/>
      <c r="B124" s="17"/>
      <c r="C124" s="17"/>
      <c r="D124" s="18"/>
      <c r="E124" s="32" t="s">
        <v>189</v>
      </c>
      <c r="F124" s="23" t="s">
        <v>190</v>
      </c>
      <c r="G124" s="35" t="s">
        <v>255</v>
      </c>
      <c r="H124" s="113">
        <f t="shared" si="18"/>
        <v>0</v>
      </c>
      <c r="I124" s="66">
        <f t="shared" si="23"/>
        <v>0</v>
      </c>
      <c r="J124" s="55">
        <f t="shared" si="24"/>
        <v>0</v>
      </c>
      <c r="K124" s="84"/>
      <c r="L124" s="88"/>
      <c r="M124" s="84"/>
      <c r="N124" s="84"/>
      <c r="O124" s="84"/>
      <c r="P124" s="84"/>
      <c r="Q124" s="84"/>
      <c r="R124" s="84"/>
      <c r="S124" s="55">
        <f t="shared" si="27"/>
        <v>0</v>
      </c>
      <c r="T124" s="55"/>
      <c r="U124" s="55"/>
      <c r="V124" s="55"/>
      <c r="W124" s="55"/>
      <c r="X124" s="55"/>
      <c r="Y124" s="55"/>
      <c r="Z124" s="55"/>
      <c r="AA124" s="55"/>
      <c r="AB124" s="57"/>
      <c r="AC124" s="72"/>
      <c r="AE124" s="74">
        <f t="shared" si="28"/>
        <v>0</v>
      </c>
    </row>
    <row r="125" spans="1:31" ht="15.75" customHeight="1">
      <c r="A125" s="17"/>
      <c r="B125" s="17"/>
      <c r="C125" s="17"/>
      <c r="D125" s="18"/>
      <c r="E125" s="19"/>
      <c r="F125" s="20"/>
      <c r="G125" s="38"/>
      <c r="H125" s="113">
        <f t="shared" si="18"/>
        <v>0</v>
      </c>
      <c r="I125" s="55">
        <f t="shared" si="23"/>
        <v>0</v>
      </c>
      <c r="J125" s="55">
        <f t="shared" si="24"/>
        <v>0</v>
      </c>
      <c r="K125" s="57"/>
      <c r="L125" s="58"/>
      <c r="M125" s="57"/>
      <c r="N125" s="57"/>
      <c r="O125" s="57"/>
      <c r="P125" s="57"/>
      <c r="Q125" s="57"/>
      <c r="R125" s="57"/>
      <c r="S125" s="55">
        <f t="shared" si="27"/>
        <v>0</v>
      </c>
      <c r="T125" s="55"/>
      <c r="U125" s="55"/>
      <c r="V125" s="55"/>
      <c r="W125" s="55"/>
      <c r="X125" s="55"/>
      <c r="Y125" s="55"/>
      <c r="Z125" s="55"/>
      <c r="AA125" s="55"/>
      <c r="AB125" s="55"/>
      <c r="AC125" s="71"/>
      <c r="AE125" s="74">
        <f t="shared" si="28"/>
        <v>0</v>
      </c>
    </row>
    <row r="126" spans="1:31" ht="15.75" customHeight="1">
      <c r="A126" s="17" t="s">
        <v>256</v>
      </c>
      <c r="B126" s="17"/>
      <c r="C126" s="17"/>
      <c r="D126" s="18"/>
      <c r="E126" s="19"/>
      <c r="F126" s="20"/>
      <c r="G126" s="28" t="s">
        <v>257</v>
      </c>
      <c r="H126" s="113">
        <f t="shared" si="18"/>
        <v>108171</v>
      </c>
      <c r="I126" s="55">
        <f t="shared" si="23"/>
        <v>108171</v>
      </c>
      <c r="J126" s="55">
        <f t="shared" si="24"/>
        <v>11697</v>
      </c>
      <c r="K126" s="55">
        <f t="shared" ref="K126:R126" si="38">SUM(K127:K136)</f>
        <v>0</v>
      </c>
      <c r="L126" s="56">
        <f t="shared" si="38"/>
        <v>10770</v>
      </c>
      <c r="M126" s="55">
        <f t="shared" si="38"/>
        <v>0</v>
      </c>
      <c r="N126" s="55">
        <f t="shared" si="38"/>
        <v>408</v>
      </c>
      <c r="O126" s="55">
        <f t="shared" si="38"/>
        <v>166</v>
      </c>
      <c r="P126" s="55">
        <f t="shared" si="38"/>
        <v>89</v>
      </c>
      <c r="Q126" s="55">
        <f t="shared" si="38"/>
        <v>214</v>
      </c>
      <c r="R126" s="55">
        <f t="shared" si="38"/>
        <v>50</v>
      </c>
      <c r="S126" s="55">
        <v>96474</v>
      </c>
      <c r="T126" s="55">
        <f t="shared" ref="T126:AA126" si="39">SUM(T127:T136)</f>
        <v>11952</v>
      </c>
      <c r="U126" s="55">
        <f t="shared" si="39"/>
        <v>12344</v>
      </c>
      <c r="V126" s="55">
        <f t="shared" si="39"/>
        <v>12406</v>
      </c>
      <c r="W126" s="55">
        <f t="shared" si="39"/>
        <v>8391</v>
      </c>
      <c r="X126" s="55">
        <f t="shared" si="39"/>
        <v>12409</v>
      </c>
      <c r="Y126" s="55">
        <f t="shared" si="39"/>
        <v>8766</v>
      </c>
      <c r="Z126" s="55">
        <f t="shared" si="39"/>
        <v>7788</v>
      </c>
      <c r="AA126" s="55">
        <f t="shared" si="39"/>
        <v>10549</v>
      </c>
      <c r="AB126" s="55"/>
      <c r="AC126" s="55">
        <f>SUM(AC127:AC136)</f>
        <v>0</v>
      </c>
      <c r="AE126" s="74">
        <f t="shared" si="28"/>
        <v>97401</v>
      </c>
    </row>
    <row r="127" spans="1:31" ht="15.75" customHeight="1">
      <c r="A127" s="17"/>
      <c r="B127" s="17"/>
      <c r="C127" s="17"/>
      <c r="D127" s="18"/>
      <c r="E127" s="19"/>
      <c r="F127" s="20"/>
      <c r="G127" s="87" t="s">
        <v>258</v>
      </c>
      <c r="H127" s="113">
        <f t="shared" si="18"/>
        <v>95865</v>
      </c>
      <c r="I127" s="55">
        <f t="shared" si="23"/>
        <v>107734</v>
      </c>
      <c r="J127" s="55">
        <f t="shared" si="24"/>
        <v>11260</v>
      </c>
      <c r="K127" s="73">
        <v>0</v>
      </c>
      <c r="L127" s="92">
        <v>10333</v>
      </c>
      <c r="M127" s="73"/>
      <c r="N127" s="73">
        <v>408</v>
      </c>
      <c r="O127" s="73">
        <v>166</v>
      </c>
      <c r="P127" s="73">
        <v>89</v>
      </c>
      <c r="Q127" s="73">
        <v>214</v>
      </c>
      <c r="R127" s="73">
        <v>50</v>
      </c>
      <c r="S127" s="64">
        <v>96474</v>
      </c>
      <c r="T127" s="73">
        <v>11952</v>
      </c>
      <c r="U127" s="73">
        <v>12344</v>
      </c>
      <c r="V127" s="73">
        <v>12406</v>
      </c>
      <c r="W127" s="73">
        <v>8391</v>
      </c>
      <c r="X127" s="73">
        <v>12409</v>
      </c>
      <c r="Y127" s="73">
        <v>8766</v>
      </c>
      <c r="Z127" s="73">
        <v>7788</v>
      </c>
      <c r="AA127" s="73">
        <v>10549</v>
      </c>
      <c r="AB127" s="73">
        <v>11869</v>
      </c>
      <c r="AC127" s="73"/>
      <c r="AD127" s="95"/>
      <c r="AE127" s="74">
        <f t="shared" si="28"/>
        <v>85532</v>
      </c>
    </row>
    <row r="128" spans="1:31" ht="15.75" customHeight="1">
      <c r="A128" s="17"/>
      <c r="B128" s="17"/>
      <c r="C128" s="17">
        <v>2011599</v>
      </c>
      <c r="D128" s="18" t="s">
        <v>259</v>
      </c>
      <c r="E128" s="19" t="s">
        <v>260</v>
      </c>
      <c r="F128" s="20" t="s">
        <v>190</v>
      </c>
      <c r="G128" s="81"/>
      <c r="H128" s="113">
        <f t="shared" si="18"/>
        <v>0</v>
      </c>
      <c r="I128" s="55">
        <f t="shared" si="23"/>
        <v>0</v>
      </c>
      <c r="J128" s="55">
        <f t="shared" si="24"/>
        <v>0</v>
      </c>
      <c r="K128" s="55"/>
      <c r="L128" s="56"/>
      <c r="M128" s="55"/>
      <c r="N128" s="55"/>
      <c r="O128" s="55"/>
      <c r="P128" s="55"/>
      <c r="Q128" s="55"/>
      <c r="R128" s="55"/>
      <c r="S128" s="55">
        <f t="shared" ref="S128:S149" si="40">SUM(T128:AC128)</f>
        <v>0</v>
      </c>
      <c r="T128" s="55"/>
      <c r="U128" s="55"/>
      <c r="V128" s="55"/>
      <c r="W128" s="55"/>
      <c r="X128" s="55"/>
      <c r="Y128" s="55"/>
      <c r="Z128" s="55"/>
      <c r="AA128" s="55"/>
      <c r="AB128" s="55"/>
      <c r="AC128" s="71"/>
      <c r="AD128" s="96"/>
      <c r="AE128" s="74">
        <f t="shared" si="28"/>
        <v>0</v>
      </c>
    </row>
    <row r="129" spans="1:31" ht="15.75" customHeight="1">
      <c r="A129" s="17"/>
      <c r="B129" s="17"/>
      <c r="C129" s="17">
        <v>2300227</v>
      </c>
      <c r="D129" s="18" t="s">
        <v>261</v>
      </c>
      <c r="E129" s="19" t="s">
        <v>262</v>
      </c>
      <c r="F129" s="20" t="s">
        <v>263</v>
      </c>
      <c r="G129" s="81" t="s">
        <v>264</v>
      </c>
      <c r="H129" s="113">
        <f t="shared" si="18"/>
        <v>437</v>
      </c>
      <c r="I129" s="55">
        <f t="shared" si="23"/>
        <v>437</v>
      </c>
      <c r="J129" s="55">
        <f t="shared" si="24"/>
        <v>437</v>
      </c>
      <c r="K129" s="55"/>
      <c r="L129" s="56">
        <v>437</v>
      </c>
      <c r="M129" s="55"/>
      <c r="N129" s="55"/>
      <c r="O129" s="55"/>
      <c r="P129" s="55"/>
      <c r="Q129" s="55"/>
      <c r="R129" s="55"/>
      <c r="S129" s="55">
        <f t="shared" si="40"/>
        <v>0</v>
      </c>
      <c r="T129" s="55"/>
      <c r="U129" s="55"/>
      <c r="V129" s="55"/>
      <c r="W129" s="55"/>
      <c r="X129" s="55"/>
      <c r="Y129" s="55"/>
      <c r="Z129" s="55"/>
      <c r="AA129" s="55"/>
      <c r="AB129" s="55"/>
      <c r="AC129" s="71"/>
      <c r="AD129" s="96"/>
      <c r="AE129" s="74">
        <f t="shared" si="28"/>
        <v>0</v>
      </c>
    </row>
    <row r="130" spans="1:31" ht="15.75" customHeight="1">
      <c r="A130" s="17"/>
      <c r="B130" s="17"/>
      <c r="C130" s="17"/>
      <c r="D130" s="18"/>
      <c r="E130" s="19"/>
      <c r="F130" s="20"/>
      <c r="G130" s="81"/>
      <c r="H130" s="113">
        <f t="shared" si="18"/>
        <v>0</v>
      </c>
      <c r="I130" s="55">
        <f t="shared" si="23"/>
        <v>0</v>
      </c>
      <c r="J130" s="55">
        <f t="shared" si="24"/>
        <v>0</v>
      </c>
      <c r="K130" s="55"/>
      <c r="L130" s="56"/>
      <c r="M130" s="55"/>
      <c r="N130" s="55"/>
      <c r="O130" s="55"/>
      <c r="P130" s="55"/>
      <c r="Q130" s="55"/>
      <c r="R130" s="55"/>
      <c r="S130" s="55">
        <f t="shared" si="40"/>
        <v>0</v>
      </c>
      <c r="T130" s="55"/>
      <c r="U130" s="55"/>
      <c r="V130" s="55"/>
      <c r="W130" s="55"/>
      <c r="X130" s="55"/>
      <c r="Y130" s="55"/>
      <c r="Z130" s="55"/>
      <c r="AA130" s="55"/>
      <c r="AB130" s="55"/>
      <c r="AC130" s="71"/>
      <c r="AD130" s="96"/>
      <c r="AE130" s="74">
        <f t="shared" si="28"/>
        <v>0</v>
      </c>
    </row>
    <row r="131" spans="1:31" ht="15.75" customHeight="1">
      <c r="A131" s="17"/>
      <c r="B131" s="17"/>
      <c r="C131" s="17"/>
      <c r="D131" s="18"/>
      <c r="E131" s="19"/>
      <c r="F131" s="20"/>
      <c r="G131" s="81"/>
      <c r="H131" s="113">
        <f t="shared" si="18"/>
        <v>0</v>
      </c>
      <c r="I131" s="55">
        <f t="shared" si="23"/>
        <v>0</v>
      </c>
      <c r="J131" s="55">
        <f t="shared" si="24"/>
        <v>0</v>
      </c>
      <c r="K131" s="55"/>
      <c r="L131" s="56"/>
      <c r="M131" s="55"/>
      <c r="N131" s="55"/>
      <c r="O131" s="55"/>
      <c r="P131" s="55"/>
      <c r="Q131" s="55"/>
      <c r="R131" s="55"/>
      <c r="S131" s="55">
        <f t="shared" si="40"/>
        <v>0</v>
      </c>
      <c r="T131" s="55"/>
      <c r="U131" s="55"/>
      <c r="V131" s="55"/>
      <c r="W131" s="55"/>
      <c r="X131" s="55"/>
      <c r="Y131" s="55"/>
      <c r="Z131" s="55"/>
      <c r="AA131" s="55"/>
      <c r="AB131" s="55"/>
      <c r="AC131" s="71"/>
      <c r="AD131" s="96"/>
      <c r="AE131" s="74">
        <f t="shared" si="28"/>
        <v>0</v>
      </c>
    </row>
    <row r="132" spans="1:31" ht="15.75" customHeight="1">
      <c r="A132" s="17"/>
      <c r="B132" s="17"/>
      <c r="C132" s="17"/>
      <c r="D132" s="18"/>
      <c r="E132" s="19"/>
      <c r="F132" s="20"/>
      <c r="G132" s="81"/>
      <c r="H132" s="113">
        <f t="shared" si="18"/>
        <v>0</v>
      </c>
      <c r="I132" s="55">
        <f t="shared" si="23"/>
        <v>0</v>
      </c>
      <c r="J132" s="55">
        <f t="shared" si="24"/>
        <v>0</v>
      </c>
      <c r="K132" s="55"/>
      <c r="L132" s="56"/>
      <c r="M132" s="55"/>
      <c r="N132" s="55"/>
      <c r="O132" s="55"/>
      <c r="P132" s="55"/>
      <c r="Q132" s="55"/>
      <c r="R132" s="55"/>
      <c r="S132" s="55">
        <f t="shared" si="40"/>
        <v>0</v>
      </c>
      <c r="T132" s="55"/>
      <c r="U132" s="55"/>
      <c r="V132" s="55"/>
      <c r="W132" s="55"/>
      <c r="X132" s="55"/>
      <c r="Y132" s="55"/>
      <c r="Z132" s="55"/>
      <c r="AA132" s="55"/>
      <c r="AB132" s="55"/>
      <c r="AC132" s="71"/>
      <c r="AD132" s="96"/>
      <c r="AE132" s="74">
        <f t="shared" si="28"/>
        <v>0</v>
      </c>
    </row>
    <row r="133" spans="1:31" ht="15.75" customHeight="1">
      <c r="A133" s="17"/>
      <c r="B133" s="17"/>
      <c r="C133" s="17"/>
      <c r="D133" s="18"/>
      <c r="E133" s="19"/>
      <c r="F133" s="20"/>
      <c r="G133" s="81"/>
      <c r="H133" s="113">
        <f t="shared" ref="H133:H196" si="41">I133-AB133-AC133</f>
        <v>0</v>
      </c>
      <c r="I133" s="55">
        <f t="shared" si="23"/>
        <v>0</v>
      </c>
      <c r="J133" s="55">
        <f t="shared" si="24"/>
        <v>0</v>
      </c>
      <c r="K133" s="55"/>
      <c r="L133" s="56"/>
      <c r="M133" s="55"/>
      <c r="N133" s="55"/>
      <c r="O133" s="55"/>
      <c r="P133" s="55"/>
      <c r="Q133" s="55"/>
      <c r="R133" s="55"/>
      <c r="S133" s="55">
        <f t="shared" si="40"/>
        <v>0</v>
      </c>
      <c r="T133" s="55"/>
      <c r="U133" s="55"/>
      <c r="V133" s="55"/>
      <c r="W133" s="55"/>
      <c r="X133" s="55"/>
      <c r="Y133" s="55"/>
      <c r="Z133" s="55"/>
      <c r="AA133" s="55"/>
      <c r="AB133" s="55"/>
      <c r="AC133" s="71"/>
      <c r="AD133" s="96"/>
      <c r="AE133" s="74">
        <f t="shared" si="28"/>
        <v>0</v>
      </c>
    </row>
    <row r="134" spans="1:31" ht="15.75" customHeight="1">
      <c r="A134" s="17"/>
      <c r="B134" s="17"/>
      <c r="C134" s="17"/>
      <c r="D134" s="18"/>
      <c r="E134" s="19"/>
      <c r="F134" s="20"/>
      <c r="G134" s="81"/>
      <c r="H134" s="113">
        <f t="shared" si="41"/>
        <v>0</v>
      </c>
      <c r="I134" s="55">
        <f t="shared" si="23"/>
        <v>0</v>
      </c>
      <c r="J134" s="55">
        <f t="shared" si="24"/>
        <v>0</v>
      </c>
      <c r="K134" s="55"/>
      <c r="L134" s="56"/>
      <c r="M134" s="55"/>
      <c r="N134" s="55"/>
      <c r="O134" s="55"/>
      <c r="P134" s="55"/>
      <c r="Q134" s="55"/>
      <c r="R134" s="55"/>
      <c r="S134" s="55">
        <f t="shared" si="40"/>
        <v>0</v>
      </c>
      <c r="T134" s="55"/>
      <c r="U134" s="55"/>
      <c r="V134" s="55"/>
      <c r="W134" s="55"/>
      <c r="X134" s="55"/>
      <c r="Y134" s="55"/>
      <c r="Z134" s="55"/>
      <c r="AA134" s="55"/>
      <c r="AB134" s="55"/>
      <c r="AC134" s="71"/>
      <c r="AD134" s="96"/>
      <c r="AE134" s="74">
        <f t="shared" si="28"/>
        <v>0</v>
      </c>
    </row>
    <row r="135" spans="1:31" ht="15.75" customHeight="1">
      <c r="A135" s="17"/>
      <c r="B135" s="17"/>
      <c r="C135" s="17"/>
      <c r="D135" s="18"/>
      <c r="E135" s="19"/>
      <c r="F135" s="20"/>
      <c r="G135" s="81"/>
      <c r="H135" s="113">
        <f t="shared" si="41"/>
        <v>0</v>
      </c>
      <c r="I135" s="55">
        <f t="shared" si="23"/>
        <v>0</v>
      </c>
      <c r="J135" s="55">
        <f t="shared" si="24"/>
        <v>0</v>
      </c>
      <c r="K135" s="55"/>
      <c r="L135" s="56"/>
      <c r="M135" s="55"/>
      <c r="N135" s="55"/>
      <c r="O135" s="55"/>
      <c r="P135" s="55"/>
      <c r="Q135" s="55"/>
      <c r="R135" s="55"/>
      <c r="S135" s="55">
        <f t="shared" si="40"/>
        <v>0</v>
      </c>
      <c r="T135" s="55"/>
      <c r="U135" s="55"/>
      <c r="V135" s="55"/>
      <c r="W135" s="55"/>
      <c r="X135" s="55"/>
      <c r="Y135" s="55"/>
      <c r="Z135" s="55"/>
      <c r="AA135" s="55"/>
      <c r="AB135" s="55"/>
      <c r="AC135" s="71"/>
      <c r="AD135" s="96"/>
      <c r="AE135" s="74">
        <f t="shared" si="28"/>
        <v>0</v>
      </c>
    </row>
    <row r="136" spans="1:31" ht="15.75" customHeight="1">
      <c r="A136" s="17"/>
      <c r="B136" s="17"/>
      <c r="C136" s="17"/>
      <c r="D136" s="18"/>
      <c r="E136" s="19"/>
      <c r="F136" s="20"/>
      <c r="G136" s="30"/>
      <c r="H136" s="113">
        <f t="shared" si="41"/>
        <v>0</v>
      </c>
      <c r="I136" s="55">
        <f t="shared" si="23"/>
        <v>0</v>
      </c>
      <c r="J136" s="55">
        <f t="shared" si="24"/>
        <v>0</v>
      </c>
      <c r="K136" s="57"/>
      <c r="L136" s="58"/>
      <c r="M136" s="57"/>
      <c r="N136" s="57"/>
      <c r="O136" s="57"/>
      <c r="P136" s="57"/>
      <c r="Q136" s="57"/>
      <c r="R136" s="57"/>
      <c r="S136" s="55">
        <f t="shared" si="40"/>
        <v>0</v>
      </c>
      <c r="T136" s="57"/>
      <c r="U136" s="57"/>
      <c r="V136" s="57"/>
      <c r="W136" s="57"/>
      <c r="X136" s="57"/>
      <c r="Y136" s="57"/>
      <c r="Z136" s="57"/>
      <c r="AA136" s="57"/>
      <c r="AB136" s="57"/>
      <c r="AC136" s="72"/>
      <c r="AE136" s="74">
        <f t="shared" si="28"/>
        <v>0</v>
      </c>
    </row>
    <row r="137" spans="1:31" ht="17.25" customHeight="1">
      <c r="A137" s="17" t="s">
        <v>265</v>
      </c>
      <c r="B137" s="17"/>
      <c r="C137" s="17"/>
      <c r="D137" s="18"/>
      <c r="E137" s="19"/>
      <c r="F137" s="20"/>
      <c r="G137" s="28" t="s">
        <v>266</v>
      </c>
      <c r="H137" s="113">
        <f t="shared" si="41"/>
        <v>9310</v>
      </c>
      <c r="I137" s="55">
        <f t="shared" si="23"/>
        <v>9310</v>
      </c>
      <c r="J137" s="55">
        <f t="shared" si="24"/>
        <v>0</v>
      </c>
      <c r="K137" s="57">
        <f t="shared" ref="K137:R137" si="42">SUM(K138:K140)</f>
        <v>0</v>
      </c>
      <c r="L137" s="58">
        <f t="shared" si="42"/>
        <v>0</v>
      </c>
      <c r="M137" s="57">
        <f t="shared" si="42"/>
        <v>0</v>
      </c>
      <c r="N137" s="57">
        <f t="shared" si="42"/>
        <v>0</v>
      </c>
      <c r="O137" s="57">
        <f t="shared" si="42"/>
        <v>0</v>
      </c>
      <c r="P137" s="57">
        <f t="shared" si="42"/>
        <v>0</v>
      </c>
      <c r="Q137" s="57">
        <f t="shared" si="42"/>
        <v>0</v>
      </c>
      <c r="R137" s="57">
        <f t="shared" si="42"/>
        <v>0</v>
      </c>
      <c r="S137" s="55">
        <f t="shared" si="40"/>
        <v>9310</v>
      </c>
      <c r="T137" s="57">
        <f t="shared" ref="T137:AC137" si="43">SUM(T138:T140)</f>
        <v>1490</v>
      </c>
      <c r="U137" s="57">
        <f t="shared" si="43"/>
        <v>1770</v>
      </c>
      <c r="V137" s="57">
        <f t="shared" si="43"/>
        <v>1720</v>
      </c>
      <c r="W137" s="57">
        <f t="shared" si="43"/>
        <v>1050</v>
      </c>
      <c r="X137" s="57">
        <f t="shared" si="43"/>
        <v>2080</v>
      </c>
      <c r="Y137" s="57">
        <f t="shared" si="43"/>
        <v>1200</v>
      </c>
      <c r="Z137" s="57">
        <f t="shared" si="43"/>
        <v>0</v>
      </c>
      <c r="AA137" s="57">
        <f t="shared" si="43"/>
        <v>0</v>
      </c>
      <c r="AB137" s="57">
        <f t="shared" si="43"/>
        <v>0</v>
      </c>
      <c r="AC137" s="57">
        <f t="shared" si="43"/>
        <v>0</v>
      </c>
      <c r="AE137" s="74">
        <f t="shared" si="28"/>
        <v>9310</v>
      </c>
    </row>
    <row r="138" spans="1:31" ht="17.25" customHeight="1">
      <c r="A138" s="17"/>
      <c r="B138" s="17"/>
      <c r="C138" s="17"/>
      <c r="D138" s="18"/>
      <c r="E138" s="32" t="s">
        <v>267</v>
      </c>
      <c r="F138" s="23" t="s">
        <v>268</v>
      </c>
      <c r="G138" s="81" t="s">
        <v>269</v>
      </c>
      <c r="H138" s="113">
        <f t="shared" si="41"/>
        <v>9310</v>
      </c>
      <c r="I138" s="84">
        <f t="shared" si="23"/>
        <v>9310</v>
      </c>
      <c r="J138" s="55">
        <f t="shared" si="24"/>
        <v>0</v>
      </c>
      <c r="K138" s="55"/>
      <c r="L138" s="56"/>
      <c r="M138" s="55"/>
      <c r="N138" s="55"/>
      <c r="O138" s="55"/>
      <c r="P138" s="55"/>
      <c r="Q138" s="55"/>
      <c r="R138" s="55"/>
      <c r="S138" s="55">
        <f t="shared" si="40"/>
        <v>9310</v>
      </c>
      <c r="T138" s="55">
        <v>1490</v>
      </c>
      <c r="U138" s="55">
        <v>1770</v>
      </c>
      <c r="V138" s="55">
        <v>1720</v>
      </c>
      <c r="W138" s="55">
        <v>1050</v>
      </c>
      <c r="X138" s="55">
        <v>2080</v>
      </c>
      <c r="Y138" s="55">
        <v>1200</v>
      </c>
      <c r="Z138" s="55"/>
      <c r="AA138" s="55"/>
      <c r="AB138" s="57"/>
      <c r="AC138" s="72"/>
      <c r="AE138" s="74">
        <f t="shared" si="28"/>
        <v>9310</v>
      </c>
    </row>
    <row r="139" spans="1:31" ht="17.25" customHeight="1">
      <c r="A139" s="17"/>
      <c r="B139" s="17"/>
      <c r="C139" s="17"/>
      <c r="D139" s="18"/>
      <c r="E139" s="32"/>
      <c r="F139" s="23"/>
      <c r="G139" s="79"/>
      <c r="H139" s="113">
        <f t="shared" si="41"/>
        <v>0</v>
      </c>
      <c r="I139" s="84">
        <f t="shared" si="23"/>
        <v>0</v>
      </c>
      <c r="J139" s="55">
        <f t="shared" si="24"/>
        <v>0</v>
      </c>
      <c r="K139" s="55"/>
      <c r="L139" s="56"/>
      <c r="M139" s="55"/>
      <c r="N139" s="55"/>
      <c r="O139" s="55"/>
      <c r="P139" s="55"/>
      <c r="Q139" s="55"/>
      <c r="R139" s="55"/>
      <c r="S139" s="55">
        <f t="shared" si="40"/>
        <v>0</v>
      </c>
      <c r="T139" s="55"/>
      <c r="U139" s="55"/>
      <c r="V139" s="55"/>
      <c r="W139" s="55"/>
      <c r="X139" s="55"/>
      <c r="Y139" s="55"/>
      <c r="Z139" s="55"/>
      <c r="AA139" s="55"/>
      <c r="AB139" s="57"/>
      <c r="AC139" s="72"/>
      <c r="AE139" s="74">
        <f t="shared" si="28"/>
        <v>0</v>
      </c>
    </row>
    <row r="140" spans="1:31" ht="17.25" customHeight="1">
      <c r="A140" s="17"/>
      <c r="B140" s="17"/>
      <c r="C140" s="17"/>
      <c r="D140" s="17"/>
      <c r="E140" s="23"/>
      <c r="F140" s="23"/>
      <c r="G140" s="23"/>
      <c r="H140" s="113">
        <f t="shared" si="41"/>
        <v>0</v>
      </c>
      <c r="I140" s="84">
        <f t="shared" si="23"/>
        <v>0</v>
      </c>
      <c r="J140" s="55">
        <f t="shared" si="24"/>
        <v>0</v>
      </c>
      <c r="K140" s="55"/>
      <c r="L140" s="56"/>
      <c r="M140" s="55"/>
      <c r="N140" s="55"/>
      <c r="O140" s="55"/>
      <c r="P140" s="55"/>
      <c r="Q140" s="55"/>
      <c r="R140" s="55"/>
      <c r="S140" s="55">
        <f t="shared" si="40"/>
        <v>0</v>
      </c>
      <c r="T140" s="55"/>
      <c r="U140" s="55"/>
      <c r="V140" s="55"/>
      <c r="W140" s="55"/>
      <c r="X140" s="55"/>
      <c r="Y140" s="55"/>
      <c r="Z140" s="55"/>
      <c r="AA140" s="55"/>
      <c r="AB140" s="57"/>
      <c r="AC140" s="72"/>
      <c r="AE140" s="74">
        <f t="shared" si="28"/>
        <v>0</v>
      </c>
    </row>
    <row r="141" spans="1:31" ht="17.25" customHeight="1">
      <c r="A141" s="17" t="s">
        <v>270</v>
      </c>
      <c r="B141" s="17"/>
      <c r="C141" s="17"/>
      <c r="D141" s="17"/>
      <c r="E141" s="23"/>
      <c r="F141" s="23"/>
      <c r="G141" s="28" t="s">
        <v>271</v>
      </c>
      <c r="H141" s="113">
        <f t="shared" si="41"/>
        <v>31866</v>
      </c>
      <c r="I141" s="84">
        <f t="shared" si="23"/>
        <v>31866</v>
      </c>
      <c r="J141" s="55">
        <f t="shared" si="24"/>
        <v>0</v>
      </c>
      <c r="K141" s="55">
        <f>SUM(K142:K158)</f>
        <v>0</v>
      </c>
      <c r="L141" s="56">
        <f t="shared" ref="L141:R141" si="44">SUM(L142:L149)</f>
        <v>0</v>
      </c>
      <c r="M141" s="55">
        <f t="shared" si="44"/>
        <v>0</v>
      </c>
      <c r="N141" s="55">
        <f t="shared" si="44"/>
        <v>0</v>
      </c>
      <c r="O141" s="55">
        <f t="shared" si="44"/>
        <v>0</v>
      </c>
      <c r="P141" s="55">
        <f t="shared" si="44"/>
        <v>0</v>
      </c>
      <c r="Q141" s="55">
        <f t="shared" si="44"/>
        <v>0</v>
      </c>
      <c r="R141" s="55">
        <f t="shared" si="44"/>
        <v>0</v>
      </c>
      <c r="S141" s="55">
        <f t="shared" si="40"/>
        <v>31866</v>
      </c>
      <c r="T141" s="55">
        <f t="shared" ref="T141:AC141" si="45">SUM(T142:T149)</f>
        <v>4608</v>
      </c>
      <c r="U141" s="55">
        <f t="shared" si="45"/>
        <v>5700</v>
      </c>
      <c r="V141" s="55">
        <f t="shared" si="45"/>
        <v>5949</v>
      </c>
      <c r="W141" s="55">
        <f t="shared" si="45"/>
        <v>4104</v>
      </c>
      <c r="X141" s="55">
        <f t="shared" si="45"/>
        <v>5699</v>
      </c>
      <c r="Y141" s="55">
        <f t="shared" si="45"/>
        <v>5758</v>
      </c>
      <c r="Z141" s="55">
        <f t="shared" si="45"/>
        <v>0</v>
      </c>
      <c r="AA141" s="55">
        <f t="shared" si="45"/>
        <v>48</v>
      </c>
      <c r="AB141" s="55">
        <f t="shared" si="45"/>
        <v>0</v>
      </c>
      <c r="AC141" s="55">
        <f t="shared" si="45"/>
        <v>0</v>
      </c>
      <c r="AE141" s="74">
        <f t="shared" si="28"/>
        <v>31866</v>
      </c>
    </row>
    <row r="142" spans="1:31" ht="17.25" customHeight="1">
      <c r="A142" s="17"/>
      <c r="B142" s="17"/>
      <c r="C142" s="17">
        <v>21305</v>
      </c>
      <c r="D142" s="17" t="s">
        <v>272</v>
      </c>
      <c r="E142" s="23" t="s">
        <v>273</v>
      </c>
      <c r="F142" s="23" t="s">
        <v>274</v>
      </c>
      <c r="G142" s="23" t="s">
        <v>275</v>
      </c>
      <c r="H142" s="113">
        <f t="shared" si="41"/>
        <v>31439</v>
      </c>
      <c r="I142" s="101">
        <f t="shared" si="23"/>
        <v>31439</v>
      </c>
      <c r="J142" s="55">
        <f t="shared" si="24"/>
        <v>0</v>
      </c>
      <c r="K142" s="55"/>
      <c r="L142" s="56"/>
      <c r="M142" s="55"/>
      <c r="N142" s="55"/>
      <c r="O142" s="55"/>
      <c r="P142" s="55"/>
      <c r="Q142" s="55"/>
      <c r="R142" s="55"/>
      <c r="S142" s="55">
        <f t="shared" si="40"/>
        <v>31439</v>
      </c>
      <c r="T142" s="55">
        <v>4580</v>
      </c>
      <c r="U142" s="55">
        <v>5578</v>
      </c>
      <c r="V142" s="55">
        <v>5784</v>
      </c>
      <c r="W142" s="55">
        <v>4073</v>
      </c>
      <c r="X142" s="55">
        <v>5674</v>
      </c>
      <c r="Y142" s="55">
        <v>5750</v>
      </c>
      <c r="Z142" s="55"/>
      <c r="AA142" s="55"/>
      <c r="AB142" s="57"/>
      <c r="AC142" s="72"/>
      <c r="AE142" s="74">
        <f t="shared" si="28"/>
        <v>31439</v>
      </c>
    </row>
    <row r="143" spans="1:31" ht="17.25" customHeight="1">
      <c r="A143" s="17"/>
      <c r="B143" s="17"/>
      <c r="C143" s="17">
        <v>21305</v>
      </c>
      <c r="D143" s="17" t="s">
        <v>272</v>
      </c>
      <c r="E143" s="23" t="s">
        <v>276</v>
      </c>
      <c r="F143" s="23" t="s">
        <v>277</v>
      </c>
      <c r="G143" s="35" t="s">
        <v>278</v>
      </c>
      <c r="H143" s="113">
        <f t="shared" si="41"/>
        <v>221</v>
      </c>
      <c r="I143" s="101">
        <f t="shared" si="23"/>
        <v>221</v>
      </c>
      <c r="J143" s="55">
        <f t="shared" si="24"/>
        <v>0</v>
      </c>
      <c r="K143" s="84"/>
      <c r="L143" s="56"/>
      <c r="M143" s="55"/>
      <c r="N143" s="55"/>
      <c r="O143" s="55"/>
      <c r="P143" s="55"/>
      <c r="Q143" s="55"/>
      <c r="R143" s="55"/>
      <c r="S143" s="55">
        <f t="shared" si="40"/>
        <v>221</v>
      </c>
      <c r="T143" s="55"/>
      <c r="U143" s="55">
        <v>117</v>
      </c>
      <c r="V143" s="55">
        <v>104</v>
      </c>
      <c r="W143" s="55"/>
      <c r="X143" s="55"/>
      <c r="Y143" s="55"/>
      <c r="Z143" s="55"/>
      <c r="AA143" s="55"/>
      <c r="AB143" s="55"/>
      <c r="AC143" s="72"/>
      <c r="AE143" s="74">
        <f t="shared" si="28"/>
        <v>221</v>
      </c>
    </row>
    <row r="144" spans="1:31" ht="17.25" customHeight="1">
      <c r="A144" s="17"/>
      <c r="B144" s="17"/>
      <c r="C144" s="17">
        <v>21305</v>
      </c>
      <c r="D144" s="17" t="s">
        <v>272</v>
      </c>
      <c r="E144" s="23" t="s">
        <v>279</v>
      </c>
      <c r="F144" s="23" t="s">
        <v>280</v>
      </c>
      <c r="G144" s="35" t="s">
        <v>281</v>
      </c>
      <c r="H144" s="113">
        <f t="shared" si="41"/>
        <v>99</v>
      </c>
      <c r="I144" s="101">
        <f t="shared" si="23"/>
        <v>99</v>
      </c>
      <c r="J144" s="55">
        <f t="shared" si="24"/>
        <v>0</v>
      </c>
      <c r="K144" s="84"/>
      <c r="L144" s="56"/>
      <c r="M144" s="55"/>
      <c r="N144" s="55"/>
      <c r="O144" s="55"/>
      <c r="P144" s="55"/>
      <c r="Q144" s="55"/>
      <c r="R144" s="55"/>
      <c r="S144" s="55">
        <f t="shared" si="40"/>
        <v>99</v>
      </c>
      <c r="T144" s="55">
        <v>15</v>
      </c>
      <c r="U144" s="55">
        <v>5</v>
      </c>
      <c r="V144" s="55">
        <v>45</v>
      </c>
      <c r="W144" s="55">
        <v>24</v>
      </c>
      <c r="X144" s="55">
        <v>10</v>
      </c>
      <c r="Y144" s="55"/>
      <c r="Z144" s="55"/>
      <c r="AA144" s="55"/>
      <c r="AB144" s="55"/>
      <c r="AC144" s="72"/>
      <c r="AE144" s="74">
        <f t="shared" si="28"/>
        <v>99</v>
      </c>
    </row>
    <row r="145" spans="1:31" ht="17.25" customHeight="1">
      <c r="A145" s="17"/>
      <c r="B145" s="17"/>
      <c r="C145" s="17">
        <v>21305</v>
      </c>
      <c r="D145" s="18" t="s">
        <v>272</v>
      </c>
      <c r="E145" s="23" t="s">
        <v>282</v>
      </c>
      <c r="F145" s="23" t="s">
        <v>283</v>
      </c>
      <c r="G145" s="35" t="s">
        <v>284</v>
      </c>
      <c r="H145" s="113">
        <f t="shared" si="41"/>
        <v>107</v>
      </c>
      <c r="I145" s="84">
        <f>SUM(J145,S145)</f>
        <v>107</v>
      </c>
      <c r="J145" s="55">
        <f>SUM(K145:R145)</f>
        <v>0</v>
      </c>
      <c r="K145" s="84"/>
      <c r="L145" s="56"/>
      <c r="M145" s="55"/>
      <c r="N145" s="55"/>
      <c r="O145" s="55"/>
      <c r="P145" s="55"/>
      <c r="Q145" s="55"/>
      <c r="R145" s="55"/>
      <c r="S145" s="55">
        <f t="shared" si="40"/>
        <v>107</v>
      </c>
      <c r="T145" s="55">
        <v>13</v>
      </c>
      <c r="U145" s="55"/>
      <c r="V145" s="55">
        <v>16</v>
      </c>
      <c r="W145" s="55">
        <v>7</v>
      </c>
      <c r="X145" s="55">
        <v>15</v>
      </c>
      <c r="Y145" s="55">
        <v>8</v>
      </c>
      <c r="Z145" s="55"/>
      <c r="AA145" s="55">
        <v>48</v>
      </c>
      <c r="AB145" s="55"/>
      <c r="AC145" s="72"/>
      <c r="AE145" s="74">
        <f t="shared" si="28"/>
        <v>107</v>
      </c>
    </row>
    <row r="146" spans="1:31" ht="17.25" customHeight="1">
      <c r="A146" s="17"/>
      <c r="B146" s="17"/>
      <c r="C146" s="17"/>
      <c r="D146" s="18"/>
      <c r="E146" s="32"/>
      <c r="F146" s="23"/>
      <c r="G146" s="35"/>
      <c r="H146" s="113">
        <f t="shared" si="41"/>
        <v>0</v>
      </c>
      <c r="I146" s="84">
        <f>SUM(J146,S146)</f>
        <v>0</v>
      </c>
      <c r="J146" s="55">
        <f>SUM(K146:R146)</f>
        <v>0</v>
      </c>
      <c r="K146" s="84"/>
      <c r="L146" s="56"/>
      <c r="M146" s="55"/>
      <c r="N146" s="55"/>
      <c r="O146" s="55"/>
      <c r="P146" s="55"/>
      <c r="Q146" s="55"/>
      <c r="R146" s="55"/>
      <c r="S146" s="55">
        <f t="shared" si="40"/>
        <v>0</v>
      </c>
      <c r="T146" s="55"/>
      <c r="U146" s="55"/>
      <c r="V146" s="55"/>
      <c r="W146" s="55"/>
      <c r="X146" s="55"/>
      <c r="Y146" s="55"/>
      <c r="Z146" s="55"/>
      <c r="AA146" s="55"/>
      <c r="AB146" s="55"/>
      <c r="AC146" s="72"/>
      <c r="AE146" s="74">
        <f t="shared" si="28"/>
        <v>0</v>
      </c>
    </row>
    <row r="147" spans="1:31" ht="17.25" customHeight="1">
      <c r="A147" s="17"/>
      <c r="B147" s="17"/>
      <c r="C147" s="17"/>
      <c r="D147" s="18"/>
      <c r="E147" s="32"/>
      <c r="F147" s="23"/>
      <c r="G147" s="35"/>
      <c r="H147" s="113">
        <f t="shared" si="41"/>
        <v>0</v>
      </c>
      <c r="I147" s="84">
        <f>SUM(J147,S147)</f>
        <v>0</v>
      </c>
      <c r="J147" s="55">
        <f>SUM(K147:R147)</f>
        <v>0</v>
      </c>
      <c r="K147" s="84"/>
      <c r="L147" s="56"/>
      <c r="M147" s="55"/>
      <c r="N147" s="55"/>
      <c r="O147" s="55"/>
      <c r="P147" s="55"/>
      <c r="Q147" s="55"/>
      <c r="R147" s="55"/>
      <c r="S147" s="55">
        <f t="shared" si="40"/>
        <v>0</v>
      </c>
      <c r="T147" s="55"/>
      <c r="U147" s="55"/>
      <c r="V147" s="55"/>
      <c r="W147" s="55"/>
      <c r="X147" s="55"/>
      <c r="Y147" s="55"/>
      <c r="Z147" s="55"/>
      <c r="AA147" s="55"/>
      <c r="AB147" s="55"/>
      <c r="AC147" s="72"/>
      <c r="AE147" s="74">
        <f t="shared" ref="AE147:AE158" si="46">H147-L147</f>
        <v>0</v>
      </c>
    </row>
    <row r="148" spans="1:31" ht="17.25" customHeight="1">
      <c r="A148" s="17"/>
      <c r="B148" s="17"/>
      <c r="C148" s="17"/>
      <c r="D148" s="18"/>
      <c r="E148" s="32"/>
      <c r="F148" s="23"/>
      <c r="G148" s="35"/>
      <c r="H148" s="113">
        <f t="shared" si="41"/>
        <v>0</v>
      </c>
      <c r="I148" s="84">
        <f>SUM(J148,S148)</f>
        <v>0</v>
      </c>
      <c r="J148" s="55">
        <f>SUM(K148:R148)</f>
        <v>0</v>
      </c>
      <c r="K148" s="84"/>
      <c r="L148" s="56"/>
      <c r="M148" s="55"/>
      <c r="N148" s="55"/>
      <c r="O148" s="55"/>
      <c r="P148" s="55"/>
      <c r="Q148" s="55"/>
      <c r="R148" s="55"/>
      <c r="S148" s="55">
        <f t="shared" si="40"/>
        <v>0</v>
      </c>
      <c r="T148" s="55"/>
      <c r="U148" s="55"/>
      <c r="V148" s="55"/>
      <c r="W148" s="55"/>
      <c r="X148" s="55"/>
      <c r="Y148" s="55"/>
      <c r="Z148" s="55"/>
      <c r="AA148" s="55"/>
      <c r="AB148" s="55"/>
      <c r="AC148" s="72"/>
      <c r="AE148" s="74">
        <f t="shared" si="46"/>
        <v>0</v>
      </c>
    </row>
    <row r="149" spans="1:31" ht="17.25" customHeight="1">
      <c r="A149" s="17"/>
      <c r="B149" s="17"/>
      <c r="C149" s="17"/>
      <c r="D149" s="18"/>
      <c r="E149" s="32"/>
      <c r="F149" s="23"/>
      <c r="G149" s="35"/>
      <c r="H149" s="113">
        <f t="shared" si="41"/>
        <v>0</v>
      </c>
      <c r="I149" s="84">
        <f>SUM(J149,S149)</f>
        <v>0</v>
      </c>
      <c r="J149" s="55">
        <f>SUM(K149:R149)</f>
        <v>0</v>
      </c>
      <c r="K149" s="84"/>
      <c r="L149" s="56"/>
      <c r="M149" s="55"/>
      <c r="N149" s="55"/>
      <c r="O149" s="55"/>
      <c r="P149" s="55"/>
      <c r="Q149" s="55"/>
      <c r="R149" s="55"/>
      <c r="S149" s="55">
        <f t="shared" si="40"/>
        <v>0</v>
      </c>
      <c r="T149" s="55"/>
      <c r="U149" s="55"/>
      <c r="V149" s="55"/>
      <c r="W149" s="55"/>
      <c r="X149" s="55"/>
      <c r="Y149" s="55"/>
      <c r="Z149" s="55"/>
      <c r="AA149" s="55"/>
      <c r="AB149" s="55"/>
      <c r="AC149" s="72"/>
      <c r="AE149" s="74">
        <f t="shared" si="46"/>
        <v>0</v>
      </c>
    </row>
    <row r="150" spans="1:31" ht="17.25" customHeight="1">
      <c r="A150" s="17" t="s">
        <v>285</v>
      </c>
      <c r="B150" s="17"/>
      <c r="C150" s="17"/>
      <c r="D150" s="18"/>
      <c r="E150" s="32"/>
      <c r="F150" s="23"/>
      <c r="G150" s="28" t="s">
        <v>286</v>
      </c>
      <c r="H150" s="113">
        <f t="shared" si="41"/>
        <v>30</v>
      </c>
      <c r="I150" s="113">
        <f t="shared" ref="I150:AD150" si="47">SUM(I151:I152)</f>
        <v>30</v>
      </c>
      <c r="J150" s="113">
        <f t="shared" si="47"/>
        <v>30</v>
      </c>
      <c r="K150" s="113">
        <f t="shared" si="47"/>
        <v>0</v>
      </c>
      <c r="L150" s="102">
        <f t="shared" si="47"/>
        <v>30</v>
      </c>
      <c r="M150" s="113">
        <f t="shared" si="47"/>
        <v>0</v>
      </c>
      <c r="N150" s="113">
        <f t="shared" si="47"/>
        <v>0</v>
      </c>
      <c r="O150" s="113">
        <f t="shared" si="47"/>
        <v>0</v>
      </c>
      <c r="P150" s="113">
        <f t="shared" si="47"/>
        <v>0</v>
      </c>
      <c r="Q150" s="113">
        <f t="shared" si="47"/>
        <v>0</v>
      </c>
      <c r="R150" s="113">
        <f t="shared" si="47"/>
        <v>0</v>
      </c>
      <c r="S150" s="113">
        <f t="shared" si="47"/>
        <v>0</v>
      </c>
      <c r="T150" s="113">
        <f t="shared" si="47"/>
        <v>0</v>
      </c>
      <c r="U150" s="113">
        <f t="shared" si="47"/>
        <v>0</v>
      </c>
      <c r="V150" s="113">
        <f t="shared" si="47"/>
        <v>0</v>
      </c>
      <c r="W150" s="113">
        <f t="shared" si="47"/>
        <v>0</v>
      </c>
      <c r="X150" s="113">
        <f t="shared" si="47"/>
        <v>0</v>
      </c>
      <c r="Y150" s="113">
        <f t="shared" si="47"/>
        <v>0</v>
      </c>
      <c r="Z150" s="113">
        <f t="shared" si="47"/>
        <v>0</v>
      </c>
      <c r="AA150" s="113">
        <f t="shared" si="47"/>
        <v>0</v>
      </c>
      <c r="AB150" s="113">
        <f t="shared" si="47"/>
        <v>0</v>
      </c>
      <c r="AC150" s="113">
        <f t="shared" si="47"/>
        <v>0</v>
      </c>
      <c r="AD150" s="113">
        <f t="shared" si="47"/>
        <v>0</v>
      </c>
      <c r="AE150" s="74">
        <f t="shared" si="46"/>
        <v>0</v>
      </c>
    </row>
    <row r="151" spans="1:31" ht="17.25" customHeight="1">
      <c r="A151" s="17"/>
      <c r="B151" s="17"/>
      <c r="C151" s="17">
        <v>2019999</v>
      </c>
      <c r="D151" s="18" t="s">
        <v>287</v>
      </c>
      <c r="E151" s="23" t="s">
        <v>288</v>
      </c>
      <c r="F151" s="23" t="s">
        <v>289</v>
      </c>
      <c r="G151" s="35" t="s">
        <v>290</v>
      </c>
      <c r="H151" s="113">
        <f t="shared" si="41"/>
        <v>30</v>
      </c>
      <c r="I151" s="84">
        <f t="shared" ref="I151:I214" si="48">SUM(J151,S151)</f>
        <v>30</v>
      </c>
      <c r="J151" s="55">
        <f t="shared" ref="J151:J214" si="49">SUM(K151:R151)</f>
        <v>30</v>
      </c>
      <c r="K151" s="84"/>
      <c r="L151" s="56">
        <v>30</v>
      </c>
      <c r="M151" s="55"/>
      <c r="N151" s="55"/>
      <c r="O151" s="55"/>
      <c r="P151" s="55"/>
      <c r="Q151" s="55"/>
      <c r="R151" s="55"/>
      <c r="S151" s="55">
        <f t="shared" ref="S151:S158" si="50">SUM(T151:AC151)</f>
        <v>0</v>
      </c>
      <c r="T151" s="55"/>
      <c r="U151" s="55"/>
      <c r="V151" s="55"/>
      <c r="W151" s="55"/>
      <c r="X151" s="55"/>
      <c r="Y151" s="55"/>
      <c r="Z151" s="55"/>
      <c r="AA151" s="55"/>
      <c r="AB151" s="55"/>
      <c r="AC151" s="72"/>
      <c r="AE151" s="74">
        <f t="shared" si="46"/>
        <v>0</v>
      </c>
    </row>
    <row r="152" spans="1:31" ht="17.25" customHeight="1">
      <c r="A152" s="17"/>
      <c r="B152" s="17"/>
      <c r="C152" s="17"/>
      <c r="D152" s="18"/>
      <c r="E152" s="32"/>
      <c r="F152" s="23"/>
      <c r="G152" s="35"/>
      <c r="H152" s="113">
        <f t="shared" si="41"/>
        <v>0</v>
      </c>
      <c r="I152" s="84">
        <f t="shared" si="48"/>
        <v>0</v>
      </c>
      <c r="J152" s="55">
        <f t="shared" si="49"/>
        <v>0</v>
      </c>
      <c r="K152" s="84"/>
      <c r="L152" s="56"/>
      <c r="M152" s="55"/>
      <c r="N152" s="55"/>
      <c r="O152" s="55"/>
      <c r="P152" s="55"/>
      <c r="Q152" s="55"/>
      <c r="R152" s="55"/>
      <c r="S152" s="55">
        <f t="shared" si="50"/>
        <v>0</v>
      </c>
      <c r="T152" s="55"/>
      <c r="U152" s="55"/>
      <c r="V152" s="55"/>
      <c r="W152" s="55"/>
      <c r="X152" s="55"/>
      <c r="Y152" s="55"/>
      <c r="Z152" s="55"/>
      <c r="AA152" s="55"/>
      <c r="AB152" s="55"/>
      <c r="AC152" s="72"/>
      <c r="AE152" s="74">
        <f t="shared" si="46"/>
        <v>0</v>
      </c>
    </row>
    <row r="153" spans="1:31" ht="17.25" customHeight="1">
      <c r="A153" s="17"/>
      <c r="B153" s="17"/>
      <c r="C153" s="17"/>
      <c r="D153" s="18"/>
      <c r="E153" s="32"/>
      <c r="F153" s="23"/>
      <c r="G153" s="35"/>
      <c r="H153" s="113">
        <f t="shared" si="41"/>
        <v>0</v>
      </c>
      <c r="I153" s="84">
        <f t="shared" si="48"/>
        <v>0</v>
      </c>
      <c r="J153" s="55">
        <f t="shared" si="49"/>
        <v>0</v>
      </c>
      <c r="K153" s="84"/>
      <c r="L153" s="56"/>
      <c r="M153" s="55"/>
      <c r="N153" s="55"/>
      <c r="O153" s="55"/>
      <c r="P153" s="55"/>
      <c r="Q153" s="55"/>
      <c r="R153" s="55"/>
      <c r="S153" s="55">
        <f t="shared" si="50"/>
        <v>0</v>
      </c>
      <c r="T153" s="55"/>
      <c r="U153" s="55"/>
      <c r="V153" s="55"/>
      <c r="W153" s="55"/>
      <c r="X153" s="55"/>
      <c r="Y153" s="55"/>
      <c r="Z153" s="55"/>
      <c r="AA153" s="55"/>
      <c r="AB153" s="55"/>
      <c r="AC153" s="72"/>
      <c r="AE153" s="74">
        <f t="shared" si="46"/>
        <v>0</v>
      </c>
    </row>
    <row r="154" spans="1:31" ht="17.25" customHeight="1">
      <c r="A154" s="17"/>
      <c r="B154" s="17"/>
      <c r="C154" s="17"/>
      <c r="D154" s="18"/>
      <c r="E154" s="32"/>
      <c r="F154" s="23"/>
      <c r="G154" s="35"/>
      <c r="H154" s="113">
        <f t="shared" si="41"/>
        <v>0</v>
      </c>
      <c r="I154" s="84">
        <f t="shared" si="48"/>
        <v>0</v>
      </c>
      <c r="J154" s="55">
        <f t="shared" si="49"/>
        <v>0</v>
      </c>
      <c r="K154" s="84"/>
      <c r="L154" s="56"/>
      <c r="M154" s="55"/>
      <c r="N154" s="55"/>
      <c r="O154" s="55"/>
      <c r="P154" s="55"/>
      <c r="Q154" s="55"/>
      <c r="R154" s="55"/>
      <c r="S154" s="55">
        <f t="shared" si="50"/>
        <v>0</v>
      </c>
      <c r="T154" s="55"/>
      <c r="U154" s="55"/>
      <c r="V154" s="55"/>
      <c r="W154" s="55"/>
      <c r="X154" s="55"/>
      <c r="Y154" s="55"/>
      <c r="Z154" s="55"/>
      <c r="AA154" s="55"/>
      <c r="AB154" s="55"/>
      <c r="AC154" s="72"/>
      <c r="AE154" s="74">
        <f t="shared" si="46"/>
        <v>0</v>
      </c>
    </row>
    <row r="155" spans="1:31" ht="17.25" customHeight="1">
      <c r="A155" s="17"/>
      <c r="B155" s="17"/>
      <c r="C155" s="17"/>
      <c r="D155" s="18"/>
      <c r="E155" s="32"/>
      <c r="F155" s="23"/>
      <c r="G155" s="35"/>
      <c r="H155" s="113">
        <f t="shared" si="41"/>
        <v>0</v>
      </c>
      <c r="I155" s="84">
        <f t="shared" si="48"/>
        <v>0</v>
      </c>
      <c r="J155" s="55">
        <f t="shared" si="49"/>
        <v>0</v>
      </c>
      <c r="K155" s="84"/>
      <c r="L155" s="56"/>
      <c r="M155" s="55"/>
      <c r="N155" s="55"/>
      <c r="O155" s="55"/>
      <c r="P155" s="55"/>
      <c r="Q155" s="55"/>
      <c r="R155" s="55"/>
      <c r="S155" s="55">
        <f t="shared" si="50"/>
        <v>0</v>
      </c>
      <c r="T155" s="55"/>
      <c r="U155" s="55"/>
      <c r="V155" s="55"/>
      <c r="W155" s="55"/>
      <c r="X155" s="55"/>
      <c r="Y155" s="55"/>
      <c r="Z155" s="55"/>
      <c r="AA155" s="55"/>
      <c r="AB155" s="55"/>
      <c r="AC155" s="72"/>
      <c r="AE155" s="74">
        <f t="shared" si="46"/>
        <v>0</v>
      </c>
    </row>
    <row r="156" spans="1:31" ht="17.25" customHeight="1">
      <c r="A156" s="17"/>
      <c r="B156" s="17"/>
      <c r="C156" s="17"/>
      <c r="D156" s="18"/>
      <c r="E156" s="32"/>
      <c r="F156" s="23"/>
      <c r="G156" s="35"/>
      <c r="H156" s="113">
        <f t="shared" si="41"/>
        <v>0</v>
      </c>
      <c r="I156" s="84">
        <f t="shared" si="48"/>
        <v>0</v>
      </c>
      <c r="J156" s="55">
        <f t="shared" si="49"/>
        <v>0</v>
      </c>
      <c r="K156" s="84"/>
      <c r="L156" s="56"/>
      <c r="M156" s="55"/>
      <c r="N156" s="55"/>
      <c r="O156" s="55"/>
      <c r="P156" s="55"/>
      <c r="Q156" s="55"/>
      <c r="R156" s="55"/>
      <c r="S156" s="55">
        <f t="shared" si="50"/>
        <v>0</v>
      </c>
      <c r="T156" s="55"/>
      <c r="U156" s="55"/>
      <c r="V156" s="55"/>
      <c r="W156" s="55"/>
      <c r="X156" s="55"/>
      <c r="Y156" s="55"/>
      <c r="Z156" s="55"/>
      <c r="AA156" s="55"/>
      <c r="AB156" s="55"/>
      <c r="AC156" s="72"/>
      <c r="AE156" s="74">
        <f t="shared" si="46"/>
        <v>0</v>
      </c>
    </row>
    <row r="157" spans="1:31" ht="17.25" customHeight="1">
      <c r="A157" s="17"/>
      <c r="B157" s="17"/>
      <c r="C157" s="17"/>
      <c r="D157" s="18"/>
      <c r="E157" s="32"/>
      <c r="F157" s="23"/>
      <c r="G157" s="35"/>
      <c r="H157" s="113">
        <f t="shared" si="41"/>
        <v>0</v>
      </c>
      <c r="I157" s="84">
        <f t="shared" si="48"/>
        <v>0</v>
      </c>
      <c r="J157" s="55">
        <f t="shared" si="49"/>
        <v>0</v>
      </c>
      <c r="K157" s="84"/>
      <c r="L157" s="56"/>
      <c r="M157" s="55"/>
      <c r="N157" s="55"/>
      <c r="O157" s="55"/>
      <c r="P157" s="55"/>
      <c r="Q157" s="55"/>
      <c r="R157" s="55"/>
      <c r="S157" s="55">
        <f t="shared" si="50"/>
        <v>0</v>
      </c>
      <c r="T157" s="55"/>
      <c r="U157" s="55"/>
      <c r="V157" s="55"/>
      <c r="W157" s="55"/>
      <c r="X157" s="55"/>
      <c r="Y157" s="55"/>
      <c r="Z157" s="55"/>
      <c r="AA157" s="55"/>
      <c r="AB157" s="55"/>
      <c r="AC157" s="72"/>
      <c r="AE157" s="74">
        <f t="shared" si="46"/>
        <v>0</v>
      </c>
    </row>
    <row r="158" spans="1:31" ht="17.25" customHeight="1">
      <c r="A158" s="17"/>
      <c r="B158" s="17"/>
      <c r="C158" s="17"/>
      <c r="D158" s="18"/>
      <c r="E158" s="19"/>
      <c r="F158" s="20"/>
      <c r="G158" s="37"/>
      <c r="H158" s="113">
        <f t="shared" si="41"/>
        <v>0</v>
      </c>
      <c r="I158" s="84">
        <f t="shared" si="48"/>
        <v>0</v>
      </c>
      <c r="J158" s="55">
        <f t="shared" si="49"/>
        <v>0</v>
      </c>
      <c r="K158" s="57"/>
      <c r="L158" s="58"/>
      <c r="M158" s="57"/>
      <c r="N158" s="57"/>
      <c r="O158" s="57"/>
      <c r="P158" s="57"/>
      <c r="Q158" s="57"/>
      <c r="R158" s="57"/>
      <c r="S158" s="55">
        <f t="shared" si="50"/>
        <v>0</v>
      </c>
      <c r="T158" s="57"/>
      <c r="U158" s="57"/>
      <c r="V158" s="57"/>
      <c r="W158" s="57"/>
      <c r="X158" s="57"/>
      <c r="Y158" s="57"/>
      <c r="Z158" s="57"/>
      <c r="AA158" s="57"/>
      <c r="AB158" s="57"/>
      <c r="AC158" s="72"/>
      <c r="AE158" s="74">
        <f t="shared" si="46"/>
        <v>0</v>
      </c>
    </row>
    <row r="159" spans="1:31" ht="21" customHeight="1">
      <c r="A159" s="12" t="s">
        <v>291</v>
      </c>
      <c r="B159" s="13"/>
      <c r="C159" s="27"/>
      <c r="D159" s="27"/>
      <c r="E159" s="15"/>
      <c r="F159" s="15"/>
      <c r="G159" s="16"/>
      <c r="H159" s="113">
        <f t="shared" ca="1" si="41"/>
        <v>334061.32</v>
      </c>
      <c r="I159" s="55">
        <f t="shared" ca="1" si="48"/>
        <v>339686.57</v>
      </c>
      <c r="J159" s="55">
        <f t="shared" ca="1" si="49"/>
        <v>58915.139999999992</v>
      </c>
      <c r="K159" s="57"/>
      <c r="L159" s="58">
        <f t="shared" ref="L159:AE159" ca="1" si="51">SUM(L160,L172,L175,L183,L216,L220,L236,L249,L276,L283,L287,L320,L326,L330,L334,L338,L341,L345,L349)</f>
        <v>51452.84</v>
      </c>
      <c r="M159" s="57">
        <f t="shared" ca="1" si="51"/>
        <v>13</v>
      </c>
      <c r="N159" s="57">
        <f t="shared" ca="1" si="51"/>
        <v>1473.51</v>
      </c>
      <c r="O159" s="57">
        <f t="shared" ca="1" si="51"/>
        <v>717.13</v>
      </c>
      <c r="P159" s="57">
        <f t="shared" ca="1" si="51"/>
        <v>243.5</v>
      </c>
      <c r="Q159" s="57">
        <f t="shared" ca="1" si="51"/>
        <v>4547.59</v>
      </c>
      <c r="R159" s="57">
        <f t="shared" ca="1" si="51"/>
        <v>467.57</v>
      </c>
      <c r="S159" s="57">
        <f t="shared" ca="1" si="51"/>
        <v>280771.43</v>
      </c>
      <c r="T159" s="57">
        <f t="shared" si="51"/>
        <v>39065.299999999996</v>
      </c>
      <c r="U159" s="57">
        <f t="shared" si="51"/>
        <v>41483.259999999995</v>
      </c>
      <c r="V159" s="57">
        <f t="shared" si="51"/>
        <v>31345.32</v>
      </c>
      <c r="W159" s="57">
        <f t="shared" si="51"/>
        <v>21579.93</v>
      </c>
      <c r="X159" s="57">
        <f t="shared" si="51"/>
        <v>43939.38</v>
      </c>
      <c r="Y159" s="57">
        <f t="shared" si="51"/>
        <v>33429.130000000005</v>
      </c>
      <c r="Z159" s="57">
        <f t="shared" si="51"/>
        <v>21085.49</v>
      </c>
      <c r="AA159" s="57">
        <f t="shared" si="51"/>
        <v>41160.370000000003</v>
      </c>
      <c r="AB159" s="57">
        <f t="shared" ca="1" si="51"/>
        <v>5625.25</v>
      </c>
      <c r="AC159" s="57">
        <f t="shared" ca="1" si="51"/>
        <v>0</v>
      </c>
      <c r="AD159" s="57">
        <f t="shared" si="51"/>
        <v>0</v>
      </c>
      <c r="AE159" s="57">
        <f t="shared" ca="1" si="51"/>
        <v>270525.62</v>
      </c>
    </row>
    <row r="160" spans="1:31" ht="15.75" customHeight="1">
      <c r="A160" s="17" t="s">
        <v>292</v>
      </c>
      <c r="B160" s="17"/>
      <c r="C160" s="17"/>
      <c r="D160" s="18"/>
      <c r="E160" s="19"/>
      <c r="F160" s="20"/>
      <c r="G160" s="28" t="s">
        <v>293</v>
      </c>
      <c r="H160" s="113">
        <f t="shared" si="41"/>
        <v>135</v>
      </c>
      <c r="I160" s="55">
        <f t="shared" si="48"/>
        <v>135</v>
      </c>
      <c r="J160" s="55">
        <f t="shared" si="49"/>
        <v>69</v>
      </c>
      <c r="K160" s="42">
        <f t="shared" ref="K160:R160" si="52">SUM(K161:K171)</f>
        <v>0</v>
      </c>
      <c r="L160" s="103">
        <f t="shared" si="52"/>
        <v>69</v>
      </c>
      <c r="M160" s="42">
        <f t="shared" si="52"/>
        <v>0</v>
      </c>
      <c r="N160" s="42">
        <f t="shared" si="52"/>
        <v>0</v>
      </c>
      <c r="O160" s="42">
        <f t="shared" si="52"/>
        <v>0</v>
      </c>
      <c r="P160" s="42">
        <f t="shared" si="52"/>
        <v>0</v>
      </c>
      <c r="Q160" s="42">
        <f t="shared" si="52"/>
        <v>0</v>
      </c>
      <c r="R160" s="42">
        <f t="shared" si="52"/>
        <v>0</v>
      </c>
      <c r="S160" s="55">
        <f t="shared" ref="S160:S223" si="53">SUM(T160:AC160)</f>
        <v>66</v>
      </c>
      <c r="T160" s="42">
        <f t="shared" ref="T160:AC160" si="54">SUM(T161:T171)</f>
        <v>12</v>
      </c>
      <c r="U160" s="42">
        <f t="shared" si="54"/>
        <v>20</v>
      </c>
      <c r="V160" s="42">
        <f t="shared" si="54"/>
        <v>12</v>
      </c>
      <c r="W160" s="42">
        <f t="shared" si="54"/>
        <v>12</v>
      </c>
      <c r="X160" s="42">
        <f t="shared" si="54"/>
        <v>0</v>
      </c>
      <c r="Y160" s="42">
        <f t="shared" si="54"/>
        <v>0</v>
      </c>
      <c r="Z160" s="42">
        <f t="shared" si="54"/>
        <v>0</v>
      </c>
      <c r="AA160" s="42">
        <f t="shared" si="54"/>
        <v>10</v>
      </c>
      <c r="AB160" s="42">
        <f t="shared" si="54"/>
        <v>0</v>
      </c>
      <c r="AC160" s="42">
        <f t="shared" si="54"/>
        <v>0</v>
      </c>
      <c r="AE160" s="74">
        <f t="shared" ref="AE160:AE223" si="55">H160-L160</f>
        <v>66</v>
      </c>
    </row>
    <row r="161" spans="1:31" ht="15.75" customHeight="1">
      <c r="A161" s="17"/>
      <c r="B161" s="17"/>
      <c r="C161" s="17">
        <v>2011199</v>
      </c>
      <c r="D161" s="18" t="s">
        <v>294</v>
      </c>
      <c r="E161" s="19" t="s">
        <v>295</v>
      </c>
      <c r="F161" s="20" t="s">
        <v>296</v>
      </c>
      <c r="G161" s="38"/>
      <c r="H161" s="113">
        <f t="shared" si="41"/>
        <v>0</v>
      </c>
      <c r="I161" s="55">
        <f t="shared" si="48"/>
        <v>0</v>
      </c>
      <c r="J161" s="55">
        <f t="shared" si="49"/>
        <v>0</v>
      </c>
      <c r="K161" s="42"/>
      <c r="L161" s="103"/>
      <c r="M161" s="42"/>
      <c r="N161" s="42"/>
      <c r="O161" s="42"/>
      <c r="P161" s="42"/>
      <c r="Q161" s="42"/>
      <c r="R161" s="42"/>
      <c r="S161" s="55">
        <f t="shared" si="53"/>
        <v>0</v>
      </c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E161" s="74">
        <f t="shared" si="55"/>
        <v>0</v>
      </c>
    </row>
    <row r="162" spans="1:31" ht="15.75" customHeight="1">
      <c r="A162" s="17"/>
      <c r="B162" s="17"/>
      <c r="C162" s="17">
        <v>2012406</v>
      </c>
      <c r="D162" s="18" t="s">
        <v>297</v>
      </c>
      <c r="E162" s="19"/>
      <c r="F162" s="20"/>
      <c r="G162" s="38"/>
      <c r="H162" s="113">
        <f t="shared" si="41"/>
        <v>0</v>
      </c>
      <c r="I162" s="55">
        <f t="shared" si="48"/>
        <v>0</v>
      </c>
      <c r="J162" s="55">
        <f t="shared" si="49"/>
        <v>0</v>
      </c>
      <c r="K162" s="42"/>
      <c r="L162" s="103"/>
      <c r="M162" s="42"/>
      <c r="N162" s="42"/>
      <c r="O162" s="42"/>
      <c r="P162" s="42"/>
      <c r="Q162" s="42"/>
      <c r="R162" s="42"/>
      <c r="S162" s="55">
        <f t="shared" si="53"/>
        <v>0</v>
      </c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E162" s="74">
        <f t="shared" si="55"/>
        <v>0</v>
      </c>
    </row>
    <row r="163" spans="1:31" ht="15.75" customHeight="1">
      <c r="A163" s="17"/>
      <c r="B163" s="17"/>
      <c r="C163" s="17">
        <v>2011504</v>
      </c>
      <c r="D163" s="18" t="s">
        <v>298</v>
      </c>
      <c r="E163" s="19" t="s">
        <v>299</v>
      </c>
      <c r="F163" s="20" t="s">
        <v>300</v>
      </c>
      <c r="G163" s="38" t="s">
        <v>301</v>
      </c>
      <c r="H163" s="113">
        <f t="shared" si="41"/>
        <v>65</v>
      </c>
      <c r="I163" s="55">
        <f t="shared" si="48"/>
        <v>65</v>
      </c>
      <c r="J163" s="55">
        <f t="shared" si="49"/>
        <v>65</v>
      </c>
      <c r="K163" s="42"/>
      <c r="L163" s="103">
        <v>65</v>
      </c>
      <c r="M163" s="42"/>
      <c r="N163" s="42"/>
      <c r="O163" s="42"/>
      <c r="P163" s="42"/>
      <c r="Q163" s="42"/>
      <c r="R163" s="42"/>
      <c r="S163" s="55">
        <f t="shared" si="53"/>
        <v>0</v>
      </c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E163" s="74">
        <f t="shared" si="55"/>
        <v>0</v>
      </c>
    </row>
    <row r="164" spans="1:31" ht="15.75" customHeight="1">
      <c r="A164" s="17"/>
      <c r="B164" s="17"/>
      <c r="C164" s="17">
        <v>2011504</v>
      </c>
      <c r="D164" s="18" t="s">
        <v>302</v>
      </c>
      <c r="E164" s="19"/>
      <c r="F164" s="20"/>
      <c r="G164" s="38"/>
      <c r="H164" s="113">
        <f t="shared" si="41"/>
        <v>0</v>
      </c>
      <c r="I164" s="55">
        <f t="shared" si="48"/>
        <v>0</v>
      </c>
      <c r="J164" s="55">
        <f t="shared" si="49"/>
        <v>0</v>
      </c>
      <c r="K164" s="42"/>
      <c r="L164" s="103"/>
      <c r="M164" s="42"/>
      <c r="N164" s="42"/>
      <c r="O164" s="42"/>
      <c r="P164" s="42"/>
      <c r="Q164" s="42"/>
      <c r="R164" s="42"/>
      <c r="S164" s="55">
        <f t="shared" si="53"/>
        <v>0</v>
      </c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E164" s="74">
        <f t="shared" si="55"/>
        <v>0</v>
      </c>
    </row>
    <row r="165" spans="1:31" ht="15.75" customHeight="1">
      <c r="A165" s="17"/>
      <c r="B165" s="17"/>
      <c r="C165" s="17">
        <v>2011504</v>
      </c>
      <c r="D165" s="18" t="s">
        <v>302</v>
      </c>
      <c r="E165" s="19"/>
      <c r="F165" s="20"/>
      <c r="G165" s="38"/>
      <c r="H165" s="113">
        <f t="shared" si="41"/>
        <v>0</v>
      </c>
      <c r="I165" s="55">
        <f t="shared" si="48"/>
        <v>0</v>
      </c>
      <c r="J165" s="55">
        <f t="shared" si="49"/>
        <v>0</v>
      </c>
      <c r="K165" s="42"/>
      <c r="L165" s="103"/>
      <c r="M165" s="42"/>
      <c r="N165" s="42"/>
      <c r="O165" s="42"/>
      <c r="P165" s="42"/>
      <c r="Q165" s="42"/>
      <c r="R165" s="42"/>
      <c r="S165" s="55">
        <f t="shared" si="53"/>
        <v>0</v>
      </c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E165" s="74">
        <f t="shared" si="55"/>
        <v>0</v>
      </c>
    </row>
    <row r="166" spans="1:31" ht="15.75" customHeight="1">
      <c r="A166" s="17"/>
      <c r="B166" s="17"/>
      <c r="C166" s="17">
        <v>2012499</v>
      </c>
      <c r="D166" s="18" t="s">
        <v>303</v>
      </c>
      <c r="E166" s="19" t="s">
        <v>304</v>
      </c>
      <c r="F166" s="20" t="s">
        <v>305</v>
      </c>
      <c r="G166" s="38" t="s">
        <v>306</v>
      </c>
      <c r="H166" s="113">
        <f t="shared" si="41"/>
        <v>10</v>
      </c>
      <c r="I166" s="55">
        <f t="shared" si="48"/>
        <v>10</v>
      </c>
      <c r="J166" s="55">
        <f t="shared" si="49"/>
        <v>0</v>
      </c>
      <c r="K166" s="42"/>
      <c r="L166" s="103"/>
      <c r="M166" s="42"/>
      <c r="N166" s="42"/>
      <c r="O166" s="42"/>
      <c r="P166" s="42"/>
      <c r="Q166" s="42"/>
      <c r="R166" s="42"/>
      <c r="S166" s="55">
        <f t="shared" si="53"/>
        <v>10</v>
      </c>
      <c r="T166" s="42"/>
      <c r="U166" s="42">
        <v>10</v>
      </c>
      <c r="V166" s="42"/>
      <c r="W166" s="42"/>
      <c r="X166" s="42"/>
      <c r="Y166" s="42"/>
      <c r="Z166" s="42"/>
      <c r="AA166" s="42"/>
      <c r="AB166" s="42"/>
      <c r="AC166" s="42"/>
      <c r="AE166" s="74">
        <f t="shared" si="55"/>
        <v>10</v>
      </c>
    </row>
    <row r="167" spans="1:31" ht="15.75" customHeight="1">
      <c r="A167" s="17"/>
      <c r="B167" s="17"/>
      <c r="C167" s="17">
        <v>2010699</v>
      </c>
      <c r="D167" s="18" t="s">
        <v>307</v>
      </c>
      <c r="E167" s="19"/>
      <c r="F167" s="20"/>
      <c r="G167" s="38"/>
      <c r="H167" s="113">
        <f t="shared" si="41"/>
        <v>0</v>
      </c>
      <c r="I167" s="55">
        <f t="shared" si="48"/>
        <v>0</v>
      </c>
      <c r="J167" s="55">
        <f t="shared" si="49"/>
        <v>0</v>
      </c>
      <c r="K167" s="42"/>
      <c r="L167" s="103"/>
      <c r="M167" s="42"/>
      <c r="N167" s="42"/>
      <c r="O167" s="42"/>
      <c r="P167" s="42"/>
      <c r="Q167" s="42"/>
      <c r="R167" s="42"/>
      <c r="S167" s="55">
        <f t="shared" si="53"/>
        <v>0</v>
      </c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E167" s="74">
        <f t="shared" si="55"/>
        <v>0</v>
      </c>
    </row>
    <row r="168" spans="1:31" ht="15.75" customHeight="1">
      <c r="A168" s="17"/>
      <c r="B168" s="17"/>
      <c r="C168" s="17">
        <v>2010399</v>
      </c>
      <c r="D168" s="18" t="s">
        <v>308</v>
      </c>
      <c r="E168" s="19" t="s">
        <v>309</v>
      </c>
      <c r="F168" s="20" t="s">
        <v>310</v>
      </c>
      <c r="G168" s="38" t="s">
        <v>311</v>
      </c>
      <c r="H168" s="113">
        <f t="shared" si="41"/>
        <v>4</v>
      </c>
      <c r="I168" s="55">
        <f t="shared" si="48"/>
        <v>4</v>
      </c>
      <c r="J168" s="55">
        <f t="shared" si="49"/>
        <v>4</v>
      </c>
      <c r="K168" s="42"/>
      <c r="L168" s="103">
        <v>4</v>
      </c>
      <c r="M168" s="42"/>
      <c r="N168" s="42"/>
      <c r="O168" s="42"/>
      <c r="P168" s="42"/>
      <c r="Q168" s="42"/>
      <c r="R168" s="42"/>
      <c r="S168" s="55">
        <f t="shared" si="53"/>
        <v>0</v>
      </c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E168" s="74">
        <f t="shared" si="55"/>
        <v>0</v>
      </c>
    </row>
    <row r="169" spans="1:31" ht="15.75" customHeight="1">
      <c r="A169" s="17"/>
      <c r="B169" s="17"/>
      <c r="C169" s="17">
        <v>2011199</v>
      </c>
      <c r="D169" s="18" t="s">
        <v>294</v>
      </c>
      <c r="E169" s="19" t="s">
        <v>312</v>
      </c>
      <c r="F169" s="20" t="s">
        <v>313</v>
      </c>
      <c r="G169" s="38" t="s">
        <v>314</v>
      </c>
      <c r="H169" s="113">
        <f t="shared" si="41"/>
        <v>56</v>
      </c>
      <c r="I169" s="55">
        <f t="shared" si="48"/>
        <v>56</v>
      </c>
      <c r="J169" s="55">
        <f t="shared" si="49"/>
        <v>0</v>
      </c>
      <c r="K169" s="42"/>
      <c r="L169" s="103"/>
      <c r="M169" s="42"/>
      <c r="N169" s="42"/>
      <c r="O169" s="42"/>
      <c r="P169" s="42"/>
      <c r="Q169" s="42"/>
      <c r="R169" s="42"/>
      <c r="S169" s="55">
        <f t="shared" si="53"/>
        <v>56</v>
      </c>
      <c r="T169" s="42">
        <v>12</v>
      </c>
      <c r="U169" s="42">
        <v>10</v>
      </c>
      <c r="V169" s="42">
        <v>12</v>
      </c>
      <c r="W169" s="42">
        <v>12</v>
      </c>
      <c r="X169" s="42"/>
      <c r="Y169" s="42"/>
      <c r="Z169" s="42"/>
      <c r="AA169" s="42">
        <v>10</v>
      </c>
      <c r="AB169" s="42"/>
      <c r="AC169" s="42"/>
      <c r="AE169" s="74">
        <f t="shared" si="55"/>
        <v>56</v>
      </c>
    </row>
    <row r="170" spans="1:31" ht="15.75" customHeight="1">
      <c r="A170" s="17"/>
      <c r="B170" s="17"/>
      <c r="C170" s="17"/>
      <c r="D170" s="18"/>
      <c r="E170" s="19"/>
      <c r="F170" s="20"/>
      <c r="G170" s="38"/>
      <c r="H170" s="113">
        <f t="shared" si="41"/>
        <v>0</v>
      </c>
      <c r="I170" s="55">
        <f t="shared" si="48"/>
        <v>0</v>
      </c>
      <c r="J170" s="55">
        <f t="shared" si="49"/>
        <v>0</v>
      </c>
      <c r="K170" s="42"/>
      <c r="L170" s="103"/>
      <c r="M170" s="42"/>
      <c r="N170" s="42"/>
      <c r="O170" s="42"/>
      <c r="P170" s="42"/>
      <c r="Q170" s="42"/>
      <c r="R170" s="42"/>
      <c r="S170" s="55">
        <f t="shared" si="53"/>
        <v>0</v>
      </c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E170" s="74">
        <f t="shared" si="55"/>
        <v>0</v>
      </c>
    </row>
    <row r="171" spans="1:31" ht="15.75" customHeight="1">
      <c r="A171" s="17"/>
      <c r="B171" s="17"/>
      <c r="C171" s="17"/>
      <c r="D171" s="18"/>
      <c r="E171" s="19"/>
      <c r="F171" s="20"/>
      <c r="G171" s="38"/>
      <c r="H171" s="113">
        <f t="shared" si="41"/>
        <v>0</v>
      </c>
      <c r="I171" s="55">
        <f t="shared" si="48"/>
        <v>0</v>
      </c>
      <c r="J171" s="55">
        <f t="shared" si="49"/>
        <v>0</v>
      </c>
      <c r="K171" s="42"/>
      <c r="L171" s="103"/>
      <c r="M171" s="42"/>
      <c r="N171" s="42"/>
      <c r="O171" s="42"/>
      <c r="P171" s="42"/>
      <c r="Q171" s="42"/>
      <c r="R171" s="42"/>
      <c r="S171" s="55">
        <f t="shared" si="53"/>
        <v>0</v>
      </c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E171" s="74">
        <f t="shared" si="55"/>
        <v>0</v>
      </c>
    </row>
    <row r="172" spans="1:31" ht="15.75" customHeight="1">
      <c r="A172" s="17" t="s">
        <v>315</v>
      </c>
      <c r="B172" s="17"/>
      <c r="C172" s="17"/>
      <c r="D172" s="18"/>
      <c r="E172" s="19"/>
      <c r="F172" s="20"/>
      <c r="G172" s="28" t="s">
        <v>316</v>
      </c>
      <c r="H172" s="113">
        <f t="shared" si="41"/>
        <v>10</v>
      </c>
      <c r="I172" s="55">
        <f t="shared" si="48"/>
        <v>10</v>
      </c>
      <c r="J172" s="55">
        <f t="shared" si="49"/>
        <v>10</v>
      </c>
      <c r="K172" s="42">
        <f t="shared" ref="K172:R172" si="56">SUM(K173:K174)</f>
        <v>0</v>
      </c>
      <c r="L172" s="103">
        <f t="shared" si="56"/>
        <v>10</v>
      </c>
      <c r="M172" s="42">
        <f t="shared" si="56"/>
        <v>0</v>
      </c>
      <c r="N172" s="42">
        <f t="shared" si="56"/>
        <v>0</v>
      </c>
      <c r="O172" s="42">
        <f t="shared" si="56"/>
        <v>0</v>
      </c>
      <c r="P172" s="42">
        <f t="shared" si="56"/>
        <v>0</v>
      </c>
      <c r="Q172" s="42">
        <f t="shared" si="56"/>
        <v>0</v>
      </c>
      <c r="R172" s="42">
        <f t="shared" si="56"/>
        <v>0</v>
      </c>
      <c r="S172" s="55">
        <f t="shared" si="53"/>
        <v>0</v>
      </c>
      <c r="T172" s="42">
        <f t="shared" ref="T172:AC172" si="57">SUM(T173:T174)</f>
        <v>0</v>
      </c>
      <c r="U172" s="42">
        <f t="shared" si="57"/>
        <v>0</v>
      </c>
      <c r="V172" s="42">
        <f t="shared" si="57"/>
        <v>0</v>
      </c>
      <c r="W172" s="42">
        <f t="shared" si="57"/>
        <v>0</v>
      </c>
      <c r="X172" s="42">
        <f t="shared" si="57"/>
        <v>0</v>
      </c>
      <c r="Y172" s="42">
        <f t="shared" si="57"/>
        <v>0</v>
      </c>
      <c r="Z172" s="42">
        <f t="shared" si="57"/>
        <v>0</v>
      </c>
      <c r="AA172" s="42">
        <f t="shared" si="57"/>
        <v>0</v>
      </c>
      <c r="AB172" s="42">
        <f t="shared" si="57"/>
        <v>0</v>
      </c>
      <c r="AC172" s="42">
        <f t="shared" si="57"/>
        <v>0</v>
      </c>
      <c r="AE172" s="74">
        <f t="shared" si="55"/>
        <v>0</v>
      </c>
    </row>
    <row r="173" spans="1:31" ht="15.75" customHeight="1">
      <c r="A173" s="17"/>
      <c r="B173" s="17"/>
      <c r="C173" s="17">
        <v>2030603</v>
      </c>
      <c r="D173" s="18" t="s">
        <v>317</v>
      </c>
      <c r="E173" s="19" t="s">
        <v>318</v>
      </c>
      <c r="F173" s="20" t="s">
        <v>319</v>
      </c>
      <c r="G173" s="38" t="s">
        <v>320</v>
      </c>
      <c r="H173" s="113">
        <f t="shared" si="41"/>
        <v>10</v>
      </c>
      <c r="I173" s="55">
        <f t="shared" si="48"/>
        <v>10</v>
      </c>
      <c r="J173" s="55">
        <f t="shared" si="49"/>
        <v>10</v>
      </c>
      <c r="K173" s="42"/>
      <c r="L173" s="103">
        <v>10</v>
      </c>
      <c r="M173" s="42"/>
      <c r="N173" s="42"/>
      <c r="O173" s="42"/>
      <c r="P173" s="42"/>
      <c r="Q173" s="42"/>
      <c r="R173" s="42"/>
      <c r="S173" s="55">
        <f t="shared" si="53"/>
        <v>0</v>
      </c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E173" s="74">
        <f t="shared" si="55"/>
        <v>0</v>
      </c>
    </row>
    <row r="174" spans="1:31" ht="15.75" customHeight="1">
      <c r="A174" s="17"/>
      <c r="B174" s="17"/>
      <c r="C174" s="17"/>
      <c r="D174" s="18"/>
      <c r="E174" s="19"/>
      <c r="F174" s="20"/>
      <c r="G174" s="38"/>
      <c r="H174" s="113">
        <f t="shared" si="41"/>
        <v>0</v>
      </c>
      <c r="I174" s="55">
        <f t="shared" si="48"/>
        <v>0</v>
      </c>
      <c r="J174" s="55">
        <f t="shared" si="49"/>
        <v>0</v>
      </c>
      <c r="K174" s="42"/>
      <c r="L174" s="103"/>
      <c r="M174" s="42"/>
      <c r="N174" s="42"/>
      <c r="O174" s="42"/>
      <c r="P174" s="42"/>
      <c r="Q174" s="42"/>
      <c r="R174" s="42"/>
      <c r="S174" s="55">
        <f t="shared" si="53"/>
        <v>0</v>
      </c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E174" s="74">
        <f t="shared" si="55"/>
        <v>0</v>
      </c>
    </row>
    <row r="175" spans="1:31" ht="15.75" customHeight="1">
      <c r="A175" s="17" t="s">
        <v>321</v>
      </c>
      <c r="B175" s="17"/>
      <c r="C175" s="17"/>
      <c r="D175" s="18"/>
      <c r="E175" s="19"/>
      <c r="F175" s="20"/>
      <c r="G175" s="28" t="s">
        <v>322</v>
      </c>
      <c r="H175" s="113">
        <f t="shared" si="41"/>
        <v>0</v>
      </c>
      <c r="I175" s="55">
        <f t="shared" si="48"/>
        <v>0</v>
      </c>
      <c r="J175" s="55">
        <f t="shared" si="49"/>
        <v>0</v>
      </c>
      <c r="K175" s="42">
        <f t="shared" ref="K175:R175" si="58">SUM(K176:K182)</f>
        <v>0</v>
      </c>
      <c r="L175" s="103">
        <f t="shared" si="58"/>
        <v>0</v>
      </c>
      <c r="M175" s="42">
        <f t="shared" si="58"/>
        <v>0</v>
      </c>
      <c r="N175" s="42">
        <f t="shared" si="58"/>
        <v>0</v>
      </c>
      <c r="O175" s="42">
        <f t="shared" si="58"/>
        <v>0</v>
      </c>
      <c r="P175" s="42">
        <f t="shared" si="58"/>
        <v>0</v>
      </c>
      <c r="Q175" s="42">
        <f t="shared" si="58"/>
        <v>0</v>
      </c>
      <c r="R175" s="42">
        <f t="shared" si="58"/>
        <v>0</v>
      </c>
      <c r="S175" s="55">
        <f t="shared" si="53"/>
        <v>0</v>
      </c>
      <c r="T175" s="42">
        <f t="shared" ref="T175:AC175" si="59">SUM(T176:T182)</f>
        <v>0</v>
      </c>
      <c r="U175" s="42">
        <f t="shared" si="59"/>
        <v>0</v>
      </c>
      <c r="V175" s="42">
        <f t="shared" si="59"/>
        <v>0</v>
      </c>
      <c r="W175" s="42">
        <f t="shared" si="59"/>
        <v>0</v>
      </c>
      <c r="X175" s="42">
        <f t="shared" si="59"/>
        <v>0</v>
      </c>
      <c r="Y175" s="42">
        <f t="shared" si="59"/>
        <v>0</v>
      </c>
      <c r="Z175" s="42">
        <f t="shared" si="59"/>
        <v>0</v>
      </c>
      <c r="AA175" s="42">
        <f t="shared" si="59"/>
        <v>0</v>
      </c>
      <c r="AB175" s="42">
        <f t="shared" si="59"/>
        <v>0</v>
      </c>
      <c r="AC175" s="42">
        <f t="shared" si="59"/>
        <v>0</v>
      </c>
      <c r="AE175" s="74">
        <f t="shared" si="55"/>
        <v>0</v>
      </c>
    </row>
    <row r="176" spans="1:31" ht="15.75" customHeight="1">
      <c r="A176" s="17"/>
      <c r="B176" s="17"/>
      <c r="C176" s="17">
        <v>2040211</v>
      </c>
      <c r="D176" s="18" t="s">
        <v>323</v>
      </c>
      <c r="E176" s="19" t="s">
        <v>324</v>
      </c>
      <c r="F176" s="20" t="s">
        <v>325</v>
      </c>
      <c r="G176" s="38"/>
      <c r="H176" s="113">
        <f t="shared" si="41"/>
        <v>0</v>
      </c>
      <c r="I176" s="55">
        <f t="shared" si="48"/>
        <v>0</v>
      </c>
      <c r="J176" s="55">
        <f t="shared" si="49"/>
        <v>0</v>
      </c>
      <c r="K176" s="42"/>
      <c r="L176" s="103"/>
      <c r="M176" s="42"/>
      <c r="N176" s="42"/>
      <c r="O176" s="42"/>
      <c r="P176" s="42"/>
      <c r="Q176" s="42"/>
      <c r="R176" s="42"/>
      <c r="S176" s="55">
        <f t="shared" si="53"/>
        <v>0</v>
      </c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E176" s="74">
        <f t="shared" si="55"/>
        <v>0</v>
      </c>
    </row>
    <row r="177" spans="1:31" ht="15.75" customHeight="1">
      <c r="A177" s="17"/>
      <c r="B177" s="17"/>
      <c r="C177" s="17">
        <v>20407</v>
      </c>
      <c r="D177" s="18" t="s">
        <v>326</v>
      </c>
      <c r="E177" s="19"/>
      <c r="F177" s="20"/>
      <c r="G177" s="38"/>
      <c r="H177" s="113">
        <f t="shared" si="41"/>
        <v>0</v>
      </c>
      <c r="I177" s="55">
        <f t="shared" si="48"/>
        <v>0</v>
      </c>
      <c r="J177" s="55">
        <f t="shared" si="49"/>
        <v>0</v>
      </c>
      <c r="K177" s="42"/>
      <c r="L177" s="103"/>
      <c r="M177" s="42"/>
      <c r="N177" s="42"/>
      <c r="O177" s="42"/>
      <c r="P177" s="42"/>
      <c r="Q177" s="42"/>
      <c r="R177" s="42"/>
      <c r="S177" s="55">
        <f t="shared" si="53"/>
        <v>0</v>
      </c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E177" s="74">
        <f t="shared" si="55"/>
        <v>0</v>
      </c>
    </row>
    <row r="178" spans="1:31" ht="15.75" customHeight="1">
      <c r="A178" s="17"/>
      <c r="B178" s="17"/>
      <c r="C178" s="17">
        <v>20408</v>
      </c>
      <c r="D178" s="18" t="s">
        <v>327</v>
      </c>
      <c r="E178" s="19"/>
      <c r="F178" s="20"/>
      <c r="G178" s="38"/>
      <c r="H178" s="113">
        <f t="shared" si="41"/>
        <v>0</v>
      </c>
      <c r="I178" s="55">
        <f t="shared" si="48"/>
        <v>0</v>
      </c>
      <c r="J178" s="55">
        <f t="shared" si="49"/>
        <v>0</v>
      </c>
      <c r="K178" s="42"/>
      <c r="L178" s="103"/>
      <c r="M178" s="42"/>
      <c r="N178" s="42"/>
      <c r="O178" s="42"/>
      <c r="P178" s="42"/>
      <c r="Q178" s="42"/>
      <c r="R178" s="42"/>
      <c r="S178" s="55">
        <f t="shared" si="53"/>
        <v>0</v>
      </c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E178" s="74">
        <f t="shared" si="55"/>
        <v>0</v>
      </c>
    </row>
    <row r="179" spans="1:31" ht="15.75" customHeight="1">
      <c r="A179" s="17"/>
      <c r="B179" s="17"/>
      <c r="C179" s="17"/>
      <c r="D179" s="18"/>
      <c r="E179" s="19"/>
      <c r="F179" s="20"/>
      <c r="G179" s="38"/>
      <c r="H179" s="113">
        <f t="shared" si="41"/>
        <v>0</v>
      </c>
      <c r="I179" s="55">
        <f t="shared" si="48"/>
        <v>0</v>
      </c>
      <c r="J179" s="55">
        <f t="shared" si="49"/>
        <v>0</v>
      </c>
      <c r="K179" s="42"/>
      <c r="L179" s="103"/>
      <c r="M179" s="42"/>
      <c r="N179" s="42"/>
      <c r="O179" s="42"/>
      <c r="P179" s="42"/>
      <c r="Q179" s="42"/>
      <c r="R179" s="42"/>
      <c r="S179" s="55">
        <f t="shared" si="53"/>
        <v>0</v>
      </c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E179" s="74">
        <f t="shared" si="55"/>
        <v>0</v>
      </c>
    </row>
    <row r="180" spans="1:31" ht="15.75" customHeight="1">
      <c r="A180" s="17"/>
      <c r="B180" s="17"/>
      <c r="C180" s="17"/>
      <c r="D180" s="18"/>
      <c r="E180" s="19"/>
      <c r="F180" s="20"/>
      <c r="G180" s="38"/>
      <c r="H180" s="113">
        <f t="shared" si="41"/>
        <v>0</v>
      </c>
      <c r="I180" s="55">
        <f t="shared" si="48"/>
        <v>0</v>
      </c>
      <c r="J180" s="55">
        <f t="shared" si="49"/>
        <v>0</v>
      </c>
      <c r="K180" s="42"/>
      <c r="L180" s="103"/>
      <c r="M180" s="42"/>
      <c r="N180" s="42"/>
      <c r="O180" s="42"/>
      <c r="P180" s="42"/>
      <c r="Q180" s="42"/>
      <c r="R180" s="42"/>
      <c r="S180" s="55">
        <f t="shared" si="53"/>
        <v>0</v>
      </c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E180" s="74">
        <f t="shared" si="55"/>
        <v>0</v>
      </c>
    </row>
    <row r="181" spans="1:31" ht="15.75" customHeight="1">
      <c r="A181" s="17"/>
      <c r="B181" s="17"/>
      <c r="C181" s="17"/>
      <c r="D181" s="18"/>
      <c r="E181" s="19"/>
      <c r="F181" s="20"/>
      <c r="G181" s="38"/>
      <c r="H181" s="113">
        <f t="shared" si="41"/>
        <v>0</v>
      </c>
      <c r="I181" s="55">
        <f t="shared" si="48"/>
        <v>0</v>
      </c>
      <c r="J181" s="55">
        <f t="shared" si="49"/>
        <v>0</v>
      </c>
      <c r="K181" s="42"/>
      <c r="L181" s="103"/>
      <c r="M181" s="42"/>
      <c r="N181" s="42"/>
      <c r="O181" s="42"/>
      <c r="P181" s="42"/>
      <c r="Q181" s="42"/>
      <c r="R181" s="42"/>
      <c r="S181" s="55">
        <f t="shared" si="53"/>
        <v>0</v>
      </c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E181" s="74">
        <f t="shared" si="55"/>
        <v>0</v>
      </c>
    </row>
    <row r="182" spans="1:31" ht="15.75" customHeight="1">
      <c r="A182" s="17"/>
      <c r="B182" s="17"/>
      <c r="C182" s="17"/>
      <c r="D182" s="18"/>
      <c r="E182" s="19"/>
      <c r="F182" s="20"/>
      <c r="G182" s="38"/>
      <c r="H182" s="113">
        <f t="shared" si="41"/>
        <v>0</v>
      </c>
      <c r="I182" s="55">
        <f t="shared" si="48"/>
        <v>0</v>
      </c>
      <c r="J182" s="55">
        <f t="shared" si="49"/>
        <v>0</v>
      </c>
      <c r="K182" s="42"/>
      <c r="L182" s="103"/>
      <c r="M182" s="42"/>
      <c r="N182" s="42"/>
      <c r="O182" s="42"/>
      <c r="P182" s="42"/>
      <c r="Q182" s="42"/>
      <c r="R182" s="42"/>
      <c r="S182" s="55">
        <f t="shared" si="53"/>
        <v>0</v>
      </c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E182" s="74">
        <f t="shared" si="55"/>
        <v>0</v>
      </c>
    </row>
    <row r="183" spans="1:31" ht="15.75" customHeight="1">
      <c r="A183" s="17" t="s">
        <v>328</v>
      </c>
      <c r="B183" s="17"/>
      <c r="C183" s="17"/>
      <c r="D183" s="18"/>
      <c r="E183" s="19"/>
      <c r="F183" s="20"/>
      <c r="G183" s="28" t="s">
        <v>329</v>
      </c>
      <c r="H183" s="113">
        <f t="shared" si="41"/>
        <v>33649.279999999999</v>
      </c>
      <c r="I183" s="55">
        <f t="shared" si="48"/>
        <v>33649.279999999999</v>
      </c>
      <c r="J183" s="55">
        <f t="shared" si="49"/>
        <v>4688.1200000000008</v>
      </c>
      <c r="K183" s="42">
        <f t="shared" ref="K183:R183" si="60">SUM(K184:K215)</f>
        <v>0</v>
      </c>
      <c r="L183" s="103">
        <f t="shared" si="60"/>
        <v>4189.37</v>
      </c>
      <c r="M183" s="42">
        <f t="shared" si="60"/>
        <v>0</v>
      </c>
      <c r="N183" s="42">
        <f t="shared" si="60"/>
        <v>72.029999999999987</v>
      </c>
      <c r="O183" s="42">
        <f t="shared" si="60"/>
        <v>100.41999999999999</v>
      </c>
      <c r="P183" s="42">
        <f t="shared" si="60"/>
        <v>16.100000000000001</v>
      </c>
      <c r="Q183" s="42">
        <f t="shared" si="60"/>
        <v>264.09999999999997</v>
      </c>
      <c r="R183" s="42">
        <f t="shared" si="60"/>
        <v>46.099999999999994</v>
      </c>
      <c r="S183" s="55">
        <f t="shared" si="53"/>
        <v>28961.159999999996</v>
      </c>
      <c r="T183" s="42">
        <f t="shared" ref="T183:AC183" si="61">SUM(T184:T215)</f>
        <v>4080.8300000000004</v>
      </c>
      <c r="U183" s="42">
        <f t="shared" si="61"/>
        <v>4161.49</v>
      </c>
      <c r="V183" s="42">
        <f t="shared" si="61"/>
        <v>3554.3999999999996</v>
      </c>
      <c r="W183" s="42">
        <f t="shared" si="61"/>
        <v>3442.59</v>
      </c>
      <c r="X183" s="42">
        <f t="shared" si="61"/>
        <v>4792.8799999999992</v>
      </c>
      <c r="Y183" s="42">
        <f t="shared" si="61"/>
        <v>4370.1600000000008</v>
      </c>
      <c r="Z183" s="42">
        <f t="shared" si="61"/>
        <v>1997.3700000000001</v>
      </c>
      <c r="AA183" s="42">
        <f t="shared" si="61"/>
        <v>2561.44</v>
      </c>
      <c r="AB183" s="42">
        <f t="shared" si="61"/>
        <v>0</v>
      </c>
      <c r="AC183" s="42">
        <f t="shared" si="61"/>
        <v>0</v>
      </c>
      <c r="AE183" s="74">
        <f t="shared" si="55"/>
        <v>29459.91</v>
      </c>
    </row>
    <row r="184" spans="1:31" ht="15.75" customHeight="1">
      <c r="A184" s="17"/>
      <c r="B184" s="17"/>
      <c r="C184" s="17">
        <v>2050204</v>
      </c>
      <c r="D184" s="18" t="s">
        <v>79</v>
      </c>
      <c r="E184" s="19" t="s">
        <v>330</v>
      </c>
      <c r="F184" s="20" t="s">
        <v>331</v>
      </c>
      <c r="G184" s="38" t="s">
        <v>332</v>
      </c>
      <c r="H184" s="113">
        <f t="shared" si="41"/>
        <v>0</v>
      </c>
      <c r="I184" s="55">
        <f t="shared" si="48"/>
        <v>0</v>
      </c>
      <c r="J184" s="55">
        <f t="shared" si="49"/>
        <v>0</v>
      </c>
      <c r="K184" s="42"/>
      <c r="L184" s="103"/>
      <c r="M184" s="42"/>
      <c r="N184" s="42"/>
      <c r="O184" s="42"/>
      <c r="P184" s="42"/>
      <c r="Q184" s="42"/>
      <c r="R184" s="42"/>
      <c r="S184" s="55">
        <f t="shared" si="53"/>
        <v>0</v>
      </c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E184" s="74">
        <f t="shared" si="55"/>
        <v>0</v>
      </c>
    </row>
    <row r="185" spans="1:31" ht="15.75" customHeight="1">
      <c r="A185" s="17"/>
      <c r="B185" s="17">
        <v>51301</v>
      </c>
      <c r="C185" s="17">
        <v>20502</v>
      </c>
      <c r="D185" s="18" t="s">
        <v>91</v>
      </c>
      <c r="E185" s="19" t="s">
        <v>333</v>
      </c>
      <c r="F185" s="20" t="s">
        <v>334</v>
      </c>
      <c r="G185" s="38" t="s">
        <v>335</v>
      </c>
      <c r="H185" s="113">
        <f t="shared" si="41"/>
        <v>12624</v>
      </c>
      <c r="I185" s="55">
        <f t="shared" si="48"/>
        <v>12624</v>
      </c>
      <c r="J185" s="55">
        <f t="shared" si="49"/>
        <v>0</v>
      </c>
      <c r="K185" s="42"/>
      <c r="L185" s="103"/>
      <c r="M185" s="42"/>
      <c r="N185" s="42"/>
      <c r="O185" s="42"/>
      <c r="P185" s="42"/>
      <c r="Q185" s="42"/>
      <c r="R185" s="42"/>
      <c r="S185" s="55">
        <f t="shared" si="53"/>
        <v>12624</v>
      </c>
      <c r="T185" s="42">
        <v>1933</v>
      </c>
      <c r="U185" s="42">
        <v>2280</v>
      </c>
      <c r="V185" s="42">
        <v>2132</v>
      </c>
      <c r="W185" s="42">
        <v>1512</v>
      </c>
      <c r="X185" s="42">
        <v>2404</v>
      </c>
      <c r="Y185" s="42">
        <v>2363</v>
      </c>
      <c r="Z185" s="42"/>
      <c r="AA185" s="42"/>
      <c r="AB185" s="42"/>
      <c r="AC185" s="42"/>
      <c r="AE185" s="74">
        <f t="shared" si="55"/>
        <v>12624</v>
      </c>
    </row>
    <row r="186" spans="1:31" ht="15.75" customHeight="1">
      <c r="A186" s="17"/>
      <c r="B186" s="17">
        <v>51301</v>
      </c>
      <c r="C186" s="17">
        <v>20507</v>
      </c>
      <c r="D186" s="18" t="s">
        <v>336</v>
      </c>
      <c r="E186" s="19" t="s">
        <v>337</v>
      </c>
      <c r="F186" s="20" t="s">
        <v>338</v>
      </c>
      <c r="G186" s="38" t="s">
        <v>339</v>
      </c>
      <c r="H186" s="113">
        <f t="shared" si="41"/>
        <v>180</v>
      </c>
      <c r="I186" s="55">
        <f t="shared" si="48"/>
        <v>180</v>
      </c>
      <c r="J186" s="55">
        <f t="shared" si="49"/>
        <v>0</v>
      </c>
      <c r="K186" s="42"/>
      <c r="L186" s="103"/>
      <c r="M186" s="42"/>
      <c r="N186" s="42"/>
      <c r="O186" s="42"/>
      <c r="P186" s="42"/>
      <c r="Q186" s="42"/>
      <c r="R186" s="42"/>
      <c r="S186" s="55">
        <f t="shared" si="53"/>
        <v>180</v>
      </c>
      <c r="T186" s="42">
        <v>35</v>
      </c>
      <c r="U186" s="42"/>
      <c r="V186" s="42">
        <v>49</v>
      </c>
      <c r="W186" s="42"/>
      <c r="X186" s="42">
        <v>41</v>
      </c>
      <c r="Y186" s="42"/>
      <c r="Z186" s="42">
        <v>55</v>
      </c>
      <c r="AA186" s="42"/>
      <c r="AB186" s="42"/>
      <c r="AC186" s="42"/>
      <c r="AE186" s="74">
        <f t="shared" si="55"/>
        <v>180</v>
      </c>
    </row>
    <row r="187" spans="1:31" ht="15.75" customHeight="1">
      <c r="A187" s="17"/>
      <c r="B187" s="17" t="s">
        <v>128</v>
      </c>
      <c r="C187" s="17">
        <v>2050204</v>
      </c>
      <c r="D187" s="18" t="s">
        <v>79</v>
      </c>
      <c r="E187" s="19" t="s">
        <v>340</v>
      </c>
      <c r="F187" s="20" t="s">
        <v>341</v>
      </c>
      <c r="G187" s="38" t="s">
        <v>342</v>
      </c>
      <c r="H187" s="113">
        <f t="shared" si="41"/>
        <v>887.48000000000013</v>
      </c>
      <c r="I187" s="55">
        <f t="shared" si="48"/>
        <v>887.48000000000013</v>
      </c>
      <c r="J187" s="55">
        <f t="shared" si="49"/>
        <v>11.59</v>
      </c>
      <c r="K187" s="42"/>
      <c r="L187" s="103">
        <v>5.67</v>
      </c>
      <c r="M187" s="42"/>
      <c r="N187" s="42"/>
      <c r="O187" s="42">
        <v>5.92</v>
      </c>
      <c r="P187" s="42"/>
      <c r="Q187" s="42"/>
      <c r="R187" s="42"/>
      <c r="S187" s="55">
        <f t="shared" si="53"/>
        <v>875.8900000000001</v>
      </c>
      <c r="T187" s="42">
        <v>157.22999999999999</v>
      </c>
      <c r="U187" s="42">
        <v>142.88</v>
      </c>
      <c r="V187" s="42">
        <v>194.87</v>
      </c>
      <c r="W187" s="42">
        <v>81.260000000000005</v>
      </c>
      <c r="X187" s="42">
        <v>106.7</v>
      </c>
      <c r="Y187" s="42">
        <v>134.94999999999999</v>
      </c>
      <c r="Z187" s="42">
        <v>18.34</v>
      </c>
      <c r="AA187" s="42">
        <v>39.659999999999997</v>
      </c>
      <c r="AB187" s="42"/>
      <c r="AC187" s="42"/>
      <c r="AE187" s="74">
        <f t="shared" si="55"/>
        <v>881.81000000000017</v>
      </c>
    </row>
    <row r="188" spans="1:31" ht="13.9" customHeight="1">
      <c r="A188" s="17"/>
      <c r="B188" s="97" t="s">
        <v>78</v>
      </c>
      <c r="C188" s="97">
        <v>2050204</v>
      </c>
      <c r="D188" s="98" t="s">
        <v>79</v>
      </c>
      <c r="E188" s="99" t="s">
        <v>80</v>
      </c>
      <c r="F188" s="100" t="s">
        <v>81</v>
      </c>
      <c r="G188" s="45" t="s">
        <v>343</v>
      </c>
      <c r="H188" s="113">
        <f t="shared" si="41"/>
        <v>2951.7000000000003</v>
      </c>
      <c r="I188" s="55">
        <f t="shared" si="48"/>
        <v>2951.7000000000003</v>
      </c>
      <c r="J188" s="55">
        <f t="shared" si="49"/>
        <v>163.9</v>
      </c>
      <c r="K188" s="42"/>
      <c r="L188" s="103">
        <v>114</v>
      </c>
      <c r="M188" s="42"/>
      <c r="N188" s="42"/>
      <c r="O188" s="42">
        <v>49.9</v>
      </c>
      <c r="P188" s="42"/>
      <c r="Q188" s="42"/>
      <c r="R188" s="42"/>
      <c r="S188" s="55">
        <f t="shared" si="53"/>
        <v>2787.8</v>
      </c>
      <c r="T188" s="42">
        <v>387.8</v>
      </c>
      <c r="U188" s="42">
        <v>599</v>
      </c>
      <c r="V188" s="42">
        <v>499</v>
      </c>
      <c r="W188" s="42">
        <v>179.2</v>
      </c>
      <c r="X188" s="42">
        <v>375</v>
      </c>
      <c r="Y188" s="42">
        <v>354.4</v>
      </c>
      <c r="Z188" s="42">
        <v>128.4</v>
      </c>
      <c r="AA188" s="42">
        <v>265</v>
      </c>
      <c r="AB188" s="42"/>
      <c r="AC188" s="42"/>
      <c r="AE188" s="74">
        <f t="shared" si="55"/>
        <v>2837.7000000000003</v>
      </c>
    </row>
    <row r="189" spans="1:31" ht="15.75" customHeight="1">
      <c r="A189" s="17"/>
      <c r="B189" s="17"/>
      <c r="C189" s="17">
        <v>2050201</v>
      </c>
      <c r="D189" s="18" t="s">
        <v>344</v>
      </c>
      <c r="E189" s="19" t="s">
        <v>345</v>
      </c>
      <c r="F189" s="20" t="s">
        <v>346</v>
      </c>
      <c r="G189" s="38" t="s">
        <v>347</v>
      </c>
      <c r="H189" s="113">
        <f t="shared" si="41"/>
        <v>5418.9999999999991</v>
      </c>
      <c r="I189" s="55">
        <f t="shared" si="48"/>
        <v>5418.9999999999991</v>
      </c>
      <c r="J189" s="55">
        <f t="shared" si="49"/>
        <v>201.89999999999998</v>
      </c>
      <c r="K189" s="42"/>
      <c r="L189" s="103">
        <v>26.2</v>
      </c>
      <c r="M189" s="42"/>
      <c r="N189" s="42">
        <v>19.2</v>
      </c>
      <c r="O189" s="42">
        <v>10.6</v>
      </c>
      <c r="P189" s="42">
        <v>3.7</v>
      </c>
      <c r="Q189" s="42">
        <v>132.5</v>
      </c>
      <c r="R189" s="42">
        <v>9.6999999999999993</v>
      </c>
      <c r="S189" s="55">
        <f t="shared" si="53"/>
        <v>5217.0999999999995</v>
      </c>
      <c r="T189" s="42">
        <v>982</v>
      </c>
      <c r="U189" s="42">
        <v>604</v>
      </c>
      <c r="V189" s="42">
        <v>402</v>
      </c>
      <c r="W189" s="42">
        <v>642</v>
      </c>
      <c r="X189" s="42">
        <v>1033</v>
      </c>
      <c r="Y189" s="42">
        <v>441</v>
      </c>
      <c r="Z189" s="42">
        <v>640.9</v>
      </c>
      <c r="AA189" s="42">
        <v>472.2</v>
      </c>
      <c r="AB189" s="42"/>
      <c r="AC189" s="42"/>
      <c r="AE189" s="74">
        <f t="shared" si="55"/>
        <v>5392.7999999999993</v>
      </c>
    </row>
    <row r="190" spans="1:31" ht="15.75" customHeight="1">
      <c r="A190" s="17"/>
      <c r="B190" s="17">
        <v>51301</v>
      </c>
      <c r="C190" s="17">
        <v>20502</v>
      </c>
      <c r="D190" s="18" t="s">
        <v>91</v>
      </c>
      <c r="E190" s="32" t="s">
        <v>92</v>
      </c>
      <c r="F190" s="35" t="s">
        <v>93</v>
      </c>
      <c r="G190" s="35" t="s">
        <v>94</v>
      </c>
      <c r="H190" s="113">
        <f t="shared" si="41"/>
        <v>776</v>
      </c>
      <c r="I190" s="55">
        <f t="shared" si="48"/>
        <v>776</v>
      </c>
      <c r="J190" s="55">
        <f t="shared" si="49"/>
        <v>15.5</v>
      </c>
      <c r="K190" s="42"/>
      <c r="L190" s="103"/>
      <c r="M190" s="42"/>
      <c r="N190" s="42">
        <v>4.7</v>
      </c>
      <c r="O190" s="42">
        <v>2.8</v>
      </c>
      <c r="P190" s="42">
        <v>0.8</v>
      </c>
      <c r="Q190" s="42">
        <v>3.7</v>
      </c>
      <c r="R190" s="42">
        <v>3.5</v>
      </c>
      <c r="S190" s="55">
        <f t="shared" si="53"/>
        <v>760.5</v>
      </c>
      <c r="T190" s="42">
        <v>94.8</v>
      </c>
      <c r="U190" s="42">
        <v>103</v>
      </c>
      <c r="V190" s="42">
        <v>107.9</v>
      </c>
      <c r="W190" s="42">
        <v>59.4</v>
      </c>
      <c r="X190" s="42">
        <v>127.4</v>
      </c>
      <c r="Y190" s="42">
        <v>100.3</v>
      </c>
      <c r="Z190" s="42">
        <v>60</v>
      </c>
      <c r="AA190" s="42">
        <v>107.7</v>
      </c>
      <c r="AB190" s="42"/>
      <c r="AC190" s="42"/>
      <c r="AE190" s="74">
        <f t="shared" si="55"/>
        <v>776</v>
      </c>
    </row>
    <row r="191" spans="1:31" ht="15.75" customHeight="1">
      <c r="A191" s="17"/>
      <c r="B191" s="17"/>
      <c r="C191" s="17">
        <v>2050305</v>
      </c>
      <c r="D191" s="18" t="s">
        <v>348</v>
      </c>
      <c r="E191" s="19" t="s">
        <v>349</v>
      </c>
      <c r="F191" s="20" t="s">
        <v>350</v>
      </c>
      <c r="G191" s="38" t="s">
        <v>351</v>
      </c>
      <c r="H191" s="113">
        <f t="shared" si="41"/>
        <v>1953.18</v>
      </c>
      <c r="I191" s="55">
        <f t="shared" si="48"/>
        <v>1953.18</v>
      </c>
      <c r="J191" s="55">
        <f t="shared" si="49"/>
        <v>1953.18</v>
      </c>
      <c r="K191" s="42"/>
      <c r="L191" s="103">
        <v>1953.18</v>
      </c>
      <c r="M191" s="42"/>
      <c r="N191" s="42"/>
      <c r="O191" s="42"/>
      <c r="P191" s="42"/>
      <c r="Q191" s="42"/>
      <c r="R191" s="42"/>
      <c r="S191" s="55">
        <f t="shared" si="53"/>
        <v>0</v>
      </c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E191" s="74">
        <f t="shared" si="55"/>
        <v>0</v>
      </c>
    </row>
    <row r="192" spans="1:31" ht="15.75" customHeight="1">
      <c r="A192" s="17"/>
      <c r="B192" s="17"/>
      <c r="C192" s="17">
        <v>2050304</v>
      </c>
      <c r="D192" s="18" t="s">
        <v>352</v>
      </c>
      <c r="E192" s="19" t="s">
        <v>353</v>
      </c>
      <c r="F192" s="20" t="s">
        <v>354</v>
      </c>
      <c r="G192" s="38" t="s">
        <v>355</v>
      </c>
      <c r="H192" s="113">
        <f t="shared" si="41"/>
        <v>2369.3199999999997</v>
      </c>
      <c r="I192" s="55">
        <f t="shared" si="48"/>
        <v>2369.3199999999997</v>
      </c>
      <c r="J192" s="55">
        <f t="shared" si="49"/>
        <v>1334.9099999999999</v>
      </c>
      <c r="K192" s="42"/>
      <c r="L192" s="103">
        <v>1332.32</v>
      </c>
      <c r="M192" s="42"/>
      <c r="N192" s="42">
        <v>2.59</v>
      </c>
      <c r="O192" s="42"/>
      <c r="P192" s="42"/>
      <c r="Q192" s="42"/>
      <c r="R192" s="42"/>
      <c r="S192" s="55">
        <f t="shared" si="53"/>
        <v>1034.4099999999999</v>
      </c>
      <c r="T192" s="42">
        <v>81.12</v>
      </c>
      <c r="U192" s="42">
        <v>33.99</v>
      </c>
      <c r="V192" s="42">
        <v>50.45</v>
      </c>
      <c r="W192" s="42">
        <v>467.23</v>
      </c>
      <c r="X192" s="42">
        <v>160.80000000000001</v>
      </c>
      <c r="Y192" s="42">
        <v>57.03</v>
      </c>
      <c r="Z192" s="42">
        <v>27.31</v>
      </c>
      <c r="AA192" s="42">
        <v>156.47999999999999</v>
      </c>
      <c r="AB192" s="42"/>
      <c r="AC192" s="42"/>
      <c r="AE192" s="74">
        <f t="shared" si="55"/>
        <v>1036.9999999999998</v>
      </c>
    </row>
    <row r="193" spans="1:31" ht="15.75" customHeight="1">
      <c r="A193" s="17"/>
      <c r="B193" s="17"/>
      <c r="C193" s="17">
        <v>2050304</v>
      </c>
      <c r="D193" s="18" t="s">
        <v>352</v>
      </c>
      <c r="E193" s="19" t="s">
        <v>353</v>
      </c>
      <c r="F193" s="20" t="s">
        <v>356</v>
      </c>
      <c r="G193" s="38" t="s">
        <v>357</v>
      </c>
      <c r="H193" s="113">
        <f t="shared" si="41"/>
        <v>1264.4000000000001</v>
      </c>
      <c r="I193" s="55">
        <f t="shared" si="48"/>
        <v>1264.4000000000001</v>
      </c>
      <c r="J193" s="55">
        <f t="shared" si="49"/>
        <v>624.6400000000001</v>
      </c>
      <c r="K193" s="42"/>
      <c r="L193" s="103">
        <v>623.20000000000005</v>
      </c>
      <c r="M193" s="42"/>
      <c r="N193" s="42">
        <v>1.44</v>
      </c>
      <c r="O193" s="42"/>
      <c r="P193" s="42"/>
      <c r="Q193" s="42"/>
      <c r="R193" s="42"/>
      <c r="S193" s="55">
        <f t="shared" si="53"/>
        <v>639.76</v>
      </c>
      <c r="T193" s="42">
        <v>9.2799999999999994</v>
      </c>
      <c r="U193" s="42">
        <v>41.92</v>
      </c>
      <c r="V193" s="42">
        <v>64.48</v>
      </c>
      <c r="W193" s="42">
        <v>339.2</v>
      </c>
      <c r="X193" s="42">
        <v>37.28</v>
      </c>
      <c r="Y193" s="42">
        <v>43.28</v>
      </c>
      <c r="Z193" s="42">
        <v>4.72</v>
      </c>
      <c r="AA193" s="42">
        <v>99.6</v>
      </c>
      <c r="AB193" s="42"/>
      <c r="AC193" s="42"/>
      <c r="AE193" s="74">
        <f t="shared" si="55"/>
        <v>641.20000000000005</v>
      </c>
    </row>
    <row r="194" spans="1:31" ht="15.75" customHeight="1">
      <c r="A194" s="17"/>
      <c r="B194" s="17"/>
      <c r="C194" s="17">
        <v>20503</v>
      </c>
      <c r="D194" s="18" t="s">
        <v>352</v>
      </c>
      <c r="E194" s="39"/>
      <c r="F194" s="23"/>
      <c r="G194" s="38"/>
      <c r="H194" s="113">
        <f t="shared" si="41"/>
        <v>0</v>
      </c>
      <c r="I194" s="55">
        <f t="shared" si="48"/>
        <v>0</v>
      </c>
      <c r="J194" s="55">
        <f t="shared" si="49"/>
        <v>0</v>
      </c>
      <c r="K194" s="42"/>
      <c r="L194" s="103"/>
      <c r="M194" s="42"/>
      <c r="N194" s="42"/>
      <c r="O194" s="42"/>
      <c r="P194" s="42"/>
      <c r="Q194" s="42"/>
      <c r="R194" s="42"/>
      <c r="S194" s="55">
        <f t="shared" si="53"/>
        <v>0</v>
      </c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E194" s="74">
        <f t="shared" si="55"/>
        <v>0</v>
      </c>
    </row>
    <row r="195" spans="1:31" ht="15.75" customHeight="1">
      <c r="A195" s="17"/>
      <c r="B195" s="17"/>
      <c r="C195" s="17">
        <v>20503</v>
      </c>
      <c r="D195" s="18" t="s">
        <v>352</v>
      </c>
      <c r="E195" s="39"/>
      <c r="F195" s="23"/>
      <c r="G195" s="38"/>
      <c r="H195" s="113">
        <f t="shared" si="41"/>
        <v>0</v>
      </c>
      <c r="I195" s="55">
        <f t="shared" si="48"/>
        <v>0</v>
      </c>
      <c r="J195" s="55">
        <f t="shared" si="49"/>
        <v>0</v>
      </c>
      <c r="K195" s="42"/>
      <c r="L195" s="103"/>
      <c r="M195" s="42"/>
      <c r="N195" s="42"/>
      <c r="O195" s="42"/>
      <c r="P195" s="42"/>
      <c r="Q195" s="42"/>
      <c r="R195" s="42"/>
      <c r="S195" s="55">
        <f t="shared" si="53"/>
        <v>0</v>
      </c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E195" s="74">
        <f t="shared" si="55"/>
        <v>0</v>
      </c>
    </row>
    <row r="196" spans="1:31" ht="15.75" customHeight="1">
      <c r="A196" s="17"/>
      <c r="B196" s="17"/>
      <c r="C196" s="17">
        <v>20503</v>
      </c>
      <c r="D196" s="18" t="s">
        <v>352</v>
      </c>
      <c r="E196" s="39"/>
      <c r="F196" s="23"/>
      <c r="G196" s="38"/>
      <c r="H196" s="113">
        <f t="shared" si="41"/>
        <v>0</v>
      </c>
      <c r="I196" s="55">
        <f t="shared" si="48"/>
        <v>0</v>
      </c>
      <c r="J196" s="55">
        <f t="shared" si="49"/>
        <v>0</v>
      </c>
      <c r="K196" s="42"/>
      <c r="L196" s="103"/>
      <c r="M196" s="42"/>
      <c r="N196" s="42"/>
      <c r="O196" s="42"/>
      <c r="P196" s="42"/>
      <c r="Q196" s="42"/>
      <c r="R196" s="42"/>
      <c r="S196" s="55">
        <f t="shared" si="53"/>
        <v>0</v>
      </c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E196" s="74">
        <f t="shared" si="55"/>
        <v>0</v>
      </c>
    </row>
    <row r="197" spans="1:31" ht="15.75" customHeight="1">
      <c r="A197" s="17"/>
      <c r="B197" s="17"/>
      <c r="C197" s="17">
        <v>20503</v>
      </c>
      <c r="D197" s="18" t="s">
        <v>352</v>
      </c>
      <c r="E197" s="39"/>
      <c r="F197" s="23"/>
      <c r="G197" s="38"/>
      <c r="H197" s="113">
        <f t="shared" ref="H197:H260" si="62">I197-AB197-AC197</f>
        <v>0</v>
      </c>
      <c r="I197" s="55">
        <f t="shared" si="48"/>
        <v>0</v>
      </c>
      <c r="J197" s="55">
        <f t="shared" si="49"/>
        <v>0</v>
      </c>
      <c r="K197" s="42"/>
      <c r="L197" s="103"/>
      <c r="M197" s="42"/>
      <c r="N197" s="42"/>
      <c r="O197" s="42"/>
      <c r="P197" s="42"/>
      <c r="Q197" s="42"/>
      <c r="R197" s="42"/>
      <c r="S197" s="55">
        <f t="shared" si="53"/>
        <v>0</v>
      </c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E197" s="74">
        <f t="shared" si="55"/>
        <v>0</v>
      </c>
    </row>
    <row r="198" spans="1:31" ht="15.75" customHeight="1">
      <c r="A198" s="17"/>
      <c r="B198" s="17" t="s">
        <v>128</v>
      </c>
      <c r="C198" s="17">
        <v>2050202</v>
      </c>
      <c r="D198" s="18" t="s">
        <v>87</v>
      </c>
      <c r="E198" s="39" t="s">
        <v>129</v>
      </c>
      <c r="F198" s="23" t="s">
        <v>130</v>
      </c>
      <c r="G198" s="38" t="s">
        <v>131</v>
      </c>
      <c r="H198" s="113">
        <f t="shared" si="62"/>
        <v>2615.3999999999996</v>
      </c>
      <c r="I198" s="55">
        <f t="shared" si="48"/>
        <v>2615.3999999999996</v>
      </c>
      <c r="J198" s="55">
        <f t="shared" si="49"/>
        <v>370.7</v>
      </c>
      <c r="K198" s="57"/>
      <c r="L198" s="58">
        <v>132.6</v>
      </c>
      <c r="M198" s="57"/>
      <c r="N198" s="57">
        <v>41.8</v>
      </c>
      <c r="O198" s="57">
        <v>29.3</v>
      </c>
      <c r="P198" s="57">
        <v>11.4</v>
      </c>
      <c r="Q198" s="57">
        <v>122.7</v>
      </c>
      <c r="R198" s="57">
        <v>32.9</v>
      </c>
      <c r="S198" s="55">
        <f t="shared" si="53"/>
        <v>2244.6999999999998</v>
      </c>
      <c r="T198" s="57"/>
      <c r="U198" s="57"/>
      <c r="V198" s="57"/>
      <c r="W198" s="57"/>
      <c r="X198" s="57"/>
      <c r="Y198" s="57"/>
      <c r="Z198" s="57">
        <v>966</v>
      </c>
      <c r="AA198" s="57">
        <v>1278.7</v>
      </c>
      <c r="AB198" s="57"/>
      <c r="AC198" s="72"/>
      <c r="AE198" s="74">
        <f t="shared" si="55"/>
        <v>2482.7999999999997</v>
      </c>
    </row>
    <row r="199" spans="1:31" ht="15.75" customHeight="1">
      <c r="A199" s="17"/>
      <c r="B199" s="17">
        <v>50901</v>
      </c>
      <c r="C199" s="17">
        <v>2050202</v>
      </c>
      <c r="D199" s="18" t="s">
        <v>87</v>
      </c>
      <c r="E199" s="39" t="s">
        <v>129</v>
      </c>
      <c r="F199" s="23" t="s">
        <v>130</v>
      </c>
      <c r="G199" s="38" t="s">
        <v>131</v>
      </c>
      <c r="H199" s="113">
        <f t="shared" si="62"/>
        <v>2.2000000000000002</v>
      </c>
      <c r="I199" s="55">
        <f t="shared" si="48"/>
        <v>2.2000000000000002</v>
      </c>
      <c r="J199" s="55">
        <f t="shared" si="49"/>
        <v>2.2000000000000002</v>
      </c>
      <c r="K199" s="42"/>
      <c r="L199" s="103">
        <v>2.2000000000000002</v>
      </c>
      <c r="M199" s="42"/>
      <c r="N199" s="42"/>
      <c r="O199" s="42"/>
      <c r="P199" s="42"/>
      <c r="Q199" s="42"/>
      <c r="R199" s="42"/>
      <c r="S199" s="55">
        <f t="shared" si="53"/>
        <v>0</v>
      </c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E199" s="74">
        <f t="shared" si="55"/>
        <v>0</v>
      </c>
    </row>
    <row r="200" spans="1:31" ht="15.75" customHeight="1">
      <c r="A200" s="17"/>
      <c r="B200" s="17"/>
      <c r="C200" s="17">
        <v>20502</v>
      </c>
      <c r="D200" s="18" t="s">
        <v>91</v>
      </c>
      <c r="E200" s="39"/>
      <c r="F200" s="23"/>
      <c r="G200" s="38"/>
      <c r="H200" s="113">
        <f t="shared" si="62"/>
        <v>0</v>
      </c>
      <c r="I200" s="55">
        <f t="shared" si="48"/>
        <v>0</v>
      </c>
      <c r="J200" s="55">
        <f t="shared" si="49"/>
        <v>0</v>
      </c>
      <c r="K200" s="42"/>
      <c r="L200" s="103"/>
      <c r="M200" s="42"/>
      <c r="N200" s="42"/>
      <c r="O200" s="42"/>
      <c r="P200" s="42"/>
      <c r="Q200" s="42"/>
      <c r="R200" s="42"/>
      <c r="S200" s="55">
        <f t="shared" si="53"/>
        <v>0</v>
      </c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E200" s="74">
        <f t="shared" si="55"/>
        <v>0</v>
      </c>
    </row>
    <row r="201" spans="1:31" ht="15.75" customHeight="1">
      <c r="A201" s="17"/>
      <c r="B201" s="17"/>
      <c r="C201" s="17">
        <v>20503</v>
      </c>
      <c r="D201" s="18" t="s">
        <v>358</v>
      </c>
      <c r="E201" s="39"/>
      <c r="F201" s="23"/>
      <c r="G201" s="38"/>
      <c r="H201" s="113">
        <f t="shared" si="62"/>
        <v>0</v>
      </c>
      <c r="I201" s="55">
        <f t="shared" si="48"/>
        <v>0</v>
      </c>
      <c r="J201" s="55">
        <f t="shared" si="49"/>
        <v>0</v>
      </c>
      <c r="K201" s="42"/>
      <c r="L201" s="103"/>
      <c r="M201" s="42"/>
      <c r="N201" s="42"/>
      <c r="O201" s="42"/>
      <c r="P201" s="42"/>
      <c r="Q201" s="42"/>
      <c r="R201" s="42"/>
      <c r="S201" s="55">
        <f t="shared" si="53"/>
        <v>0</v>
      </c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E201" s="74">
        <f t="shared" si="55"/>
        <v>0</v>
      </c>
    </row>
    <row r="202" spans="1:31" ht="15.75" customHeight="1">
      <c r="A202" s="17"/>
      <c r="B202" s="17"/>
      <c r="C202" s="17">
        <v>20503</v>
      </c>
      <c r="D202" s="18" t="s">
        <v>358</v>
      </c>
      <c r="E202" s="39"/>
      <c r="F202" s="23"/>
      <c r="G202" s="38"/>
      <c r="H202" s="113">
        <f t="shared" si="62"/>
        <v>0</v>
      </c>
      <c r="I202" s="55">
        <f t="shared" si="48"/>
        <v>0</v>
      </c>
      <c r="J202" s="55">
        <f t="shared" si="49"/>
        <v>0</v>
      </c>
      <c r="K202" s="42"/>
      <c r="L202" s="103"/>
      <c r="M202" s="42"/>
      <c r="N202" s="42"/>
      <c r="O202" s="42"/>
      <c r="P202" s="42"/>
      <c r="Q202" s="42"/>
      <c r="R202" s="42"/>
      <c r="S202" s="55">
        <f t="shared" si="53"/>
        <v>0</v>
      </c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E202" s="74">
        <f t="shared" si="55"/>
        <v>0</v>
      </c>
    </row>
    <row r="203" spans="1:31" ht="15.75" customHeight="1">
      <c r="A203" s="17"/>
      <c r="B203" s="17"/>
      <c r="C203" s="17">
        <v>20503</v>
      </c>
      <c r="D203" s="18" t="s">
        <v>358</v>
      </c>
      <c r="E203" s="39"/>
      <c r="F203" s="23"/>
      <c r="G203" s="38"/>
      <c r="H203" s="113">
        <f t="shared" si="62"/>
        <v>0</v>
      </c>
      <c r="I203" s="55">
        <f t="shared" si="48"/>
        <v>0</v>
      </c>
      <c r="J203" s="55">
        <f t="shared" si="49"/>
        <v>0</v>
      </c>
      <c r="K203" s="42"/>
      <c r="L203" s="103"/>
      <c r="M203" s="42"/>
      <c r="N203" s="42"/>
      <c r="O203" s="42"/>
      <c r="P203" s="42"/>
      <c r="Q203" s="42"/>
      <c r="R203" s="42"/>
      <c r="S203" s="55">
        <f t="shared" si="53"/>
        <v>0</v>
      </c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E203" s="74">
        <f t="shared" si="55"/>
        <v>0</v>
      </c>
    </row>
    <row r="204" spans="1:31" ht="15.75" customHeight="1">
      <c r="A204" s="17"/>
      <c r="B204" s="17"/>
      <c r="C204" s="17">
        <v>20503</v>
      </c>
      <c r="D204" s="18" t="s">
        <v>358</v>
      </c>
      <c r="E204" s="39"/>
      <c r="F204" s="23"/>
      <c r="G204" s="38"/>
      <c r="H204" s="113">
        <f t="shared" si="62"/>
        <v>0</v>
      </c>
      <c r="I204" s="55">
        <f t="shared" si="48"/>
        <v>0</v>
      </c>
      <c r="J204" s="55">
        <f t="shared" si="49"/>
        <v>0</v>
      </c>
      <c r="K204" s="42"/>
      <c r="L204" s="103"/>
      <c r="M204" s="42"/>
      <c r="N204" s="42"/>
      <c r="O204" s="42"/>
      <c r="P204" s="42"/>
      <c r="Q204" s="42"/>
      <c r="R204" s="42"/>
      <c r="S204" s="55">
        <f t="shared" si="53"/>
        <v>0</v>
      </c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E204" s="74">
        <f t="shared" si="55"/>
        <v>0</v>
      </c>
    </row>
    <row r="205" spans="1:31" ht="15.75" customHeight="1">
      <c r="A205" s="17"/>
      <c r="B205" s="17"/>
      <c r="C205" s="17">
        <v>20503</v>
      </c>
      <c r="D205" s="18" t="s">
        <v>358</v>
      </c>
      <c r="E205" s="39"/>
      <c r="F205" s="23"/>
      <c r="G205" s="38"/>
      <c r="H205" s="113">
        <f t="shared" si="62"/>
        <v>0</v>
      </c>
      <c r="I205" s="55">
        <f t="shared" si="48"/>
        <v>0</v>
      </c>
      <c r="J205" s="55">
        <f t="shared" si="49"/>
        <v>0</v>
      </c>
      <c r="K205" s="42"/>
      <c r="L205" s="103"/>
      <c r="M205" s="42"/>
      <c r="N205" s="42"/>
      <c r="O205" s="42"/>
      <c r="P205" s="42"/>
      <c r="Q205" s="42"/>
      <c r="R205" s="42"/>
      <c r="S205" s="55">
        <f t="shared" si="53"/>
        <v>0</v>
      </c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E205" s="74">
        <f t="shared" si="55"/>
        <v>0</v>
      </c>
    </row>
    <row r="206" spans="1:31" ht="15.75" customHeight="1">
      <c r="A206" s="17"/>
      <c r="B206" s="17"/>
      <c r="C206" s="17">
        <v>20503</v>
      </c>
      <c r="D206" s="18" t="s">
        <v>358</v>
      </c>
      <c r="E206" s="39"/>
      <c r="F206" s="23"/>
      <c r="G206" s="38"/>
      <c r="H206" s="113">
        <f t="shared" si="62"/>
        <v>0</v>
      </c>
      <c r="I206" s="55">
        <f t="shared" si="48"/>
        <v>0</v>
      </c>
      <c r="J206" s="55">
        <f t="shared" si="49"/>
        <v>0</v>
      </c>
      <c r="K206" s="42"/>
      <c r="L206" s="103"/>
      <c r="M206" s="42"/>
      <c r="N206" s="42"/>
      <c r="O206" s="42"/>
      <c r="P206" s="42"/>
      <c r="Q206" s="42"/>
      <c r="R206" s="42"/>
      <c r="S206" s="55">
        <f t="shared" si="53"/>
        <v>0</v>
      </c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E206" s="74">
        <f t="shared" si="55"/>
        <v>0</v>
      </c>
    </row>
    <row r="207" spans="1:31" ht="15.75" customHeight="1">
      <c r="A207" s="17"/>
      <c r="B207" s="17"/>
      <c r="C207" s="17">
        <v>20502</v>
      </c>
      <c r="D207" s="18" t="s">
        <v>91</v>
      </c>
      <c r="E207" s="39"/>
      <c r="F207" s="23"/>
      <c r="G207" s="38"/>
      <c r="H207" s="113">
        <f t="shared" si="62"/>
        <v>0</v>
      </c>
      <c r="I207" s="55">
        <f t="shared" si="48"/>
        <v>0</v>
      </c>
      <c r="J207" s="55">
        <f t="shared" si="49"/>
        <v>0</v>
      </c>
      <c r="K207" s="42"/>
      <c r="L207" s="103"/>
      <c r="M207" s="42"/>
      <c r="N207" s="42"/>
      <c r="O207" s="42"/>
      <c r="P207" s="42"/>
      <c r="Q207" s="42"/>
      <c r="R207" s="42"/>
      <c r="S207" s="55">
        <f t="shared" si="53"/>
        <v>0</v>
      </c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E207" s="74">
        <f t="shared" si="55"/>
        <v>0</v>
      </c>
    </row>
    <row r="208" spans="1:31" ht="15.75" customHeight="1">
      <c r="A208" s="17"/>
      <c r="B208" s="17"/>
      <c r="C208" s="17">
        <v>2050299</v>
      </c>
      <c r="D208" s="18" t="s">
        <v>359</v>
      </c>
      <c r="E208" s="39" t="s">
        <v>360</v>
      </c>
      <c r="F208" s="23" t="s">
        <v>361</v>
      </c>
      <c r="G208" s="38" t="s">
        <v>362</v>
      </c>
      <c r="H208" s="113">
        <f t="shared" si="62"/>
        <v>661.5</v>
      </c>
      <c r="I208" s="55">
        <f t="shared" si="48"/>
        <v>661.5</v>
      </c>
      <c r="J208" s="55">
        <f t="shared" si="49"/>
        <v>0</v>
      </c>
      <c r="K208" s="42"/>
      <c r="L208" s="103"/>
      <c r="M208" s="42"/>
      <c r="N208" s="42"/>
      <c r="O208" s="42"/>
      <c r="P208" s="42"/>
      <c r="Q208" s="42"/>
      <c r="R208" s="42"/>
      <c r="S208" s="55">
        <f t="shared" si="53"/>
        <v>661.5</v>
      </c>
      <c r="T208" s="42">
        <v>18</v>
      </c>
      <c r="U208" s="42"/>
      <c r="V208" s="42"/>
      <c r="W208" s="42">
        <v>51.5</v>
      </c>
      <c r="X208" s="42"/>
      <c r="Y208" s="42">
        <v>592</v>
      </c>
      <c r="Z208" s="42"/>
      <c r="AA208" s="42"/>
      <c r="AB208" s="42"/>
      <c r="AC208" s="42"/>
      <c r="AE208" s="74">
        <f t="shared" si="55"/>
        <v>661.5</v>
      </c>
    </row>
    <row r="209" spans="1:31" ht="15.75" customHeight="1">
      <c r="A209" s="17"/>
      <c r="B209" s="17">
        <v>51301</v>
      </c>
      <c r="C209" s="17">
        <v>2050299</v>
      </c>
      <c r="D209" s="18" t="s">
        <v>359</v>
      </c>
      <c r="E209" s="39" t="s">
        <v>363</v>
      </c>
      <c r="F209" s="23" t="s">
        <v>364</v>
      </c>
      <c r="G209" s="38" t="s">
        <v>365</v>
      </c>
      <c r="H209" s="113">
        <f t="shared" si="62"/>
        <v>1114</v>
      </c>
      <c r="I209" s="55">
        <f t="shared" si="48"/>
        <v>1114</v>
      </c>
      <c r="J209" s="55">
        <f t="shared" si="49"/>
        <v>8.5</v>
      </c>
      <c r="K209" s="42"/>
      <c r="L209" s="103"/>
      <c r="M209" s="42"/>
      <c r="N209" s="42">
        <v>2.1</v>
      </c>
      <c r="O209" s="42">
        <v>1.8</v>
      </c>
      <c r="P209" s="42">
        <v>0.2</v>
      </c>
      <c r="Q209" s="42">
        <v>4.4000000000000004</v>
      </c>
      <c r="R209" s="42"/>
      <c r="S209" s="55">
        <f t="shared" si="53"/>
        <v>1105.5</v>
      </c>
      <c r="T209" s="42">
        <v>309</v>
      </c>
      <c r="U209" s="42">
        <v>88</v>
      </c>
      <c r="V209" s="42">
        <v>21</v>
      </c>
      <c r="W209" s="42">
        <v>67</v>
      </c>
      <c r="X209" s="42">
        <v>380</v>
      </c>
      <c r="Y209" s="42">
        <v>31</v>
      </c>
      <c r="Z209" s="42">
        <v>86.9</v>
      </c>
      <c r="AA209" s="42">
        <v>122.6</v>
      </c>
      <c r="AB209" s="42"/>
      <c r="AC209" s="42"/>
      <c r="AE209" s="74">
        <f t="shared" si="55"/>
        <v>1114</v>
      </c>
    </row>
    <row r="210" spans="1:31" ht="15.75" customHeight="1">
      <c r="A210" s="17"/>
      <c r="B210" s="17">
        <v>51301</v>
      </c>
      <c r="C210" s="17">
        <v>2050299</v>
      </c>
      <c r="D210" s="18" t="s">
        <v>359</v>
      </c>
      <c r="E210" s="39" t="s">
        <v>366</v>
      </c>
      <c r="F210" s="23" t="s">
        <v>367</v>
      </c>
      <c r="G210" s="38" t="s">
        <v>368</v>
      </c>
      <c r="H210" s="113">
        <f t="shared" si="62"/>
        <v>301.60000000000002</v>
      </c>
      <c r="I210" s="55">
        <f t="shared" si="48"/>
        <v>301.60000000000002</v>
      </c>
      <c r="J210" s="55">
        <f t="shared" si="49"/>
        <v>1.1000000000000001</v>
      </c>
      <c r="K210" s="42"/>
      <c r="L210" s="103"/>
      <c r="M210" s="42"/>
      <c r="N210" s="42">
        <v>0.2</v>
      </c>
      <c r="O210" s="42">
        <v>0.1</v>
      </c>
      <c r="P210" s="42"/>
      <c r="Q210" s="42">
        <v>0.8</v>
      </c>
      <c r="R210" s="42"/>
      <c r="S210" s="55">
        <f t="shared" si="53"/>
        <v>300.5</v>
      </c>
      <c r="T210" s="42">
        <v>41.6</v>
      </c>
      <c r="U210" s="42">
        <v>48.7</v>
      </c>
      <c r="V210" s="42">
        <v>33.700000000000003</v>
      </c>
      <c r="W210" s="42">
        <v>30.8</v>
      </c>
      <c r="X210" s="42">
        <v>62.2</v>
      </c>
      <c r="Y210" s="42">
        <v>54.2</v>
      </c>
      <c r="Z210" s="42">
        <v>9.8000000000000007</v>
      </c>
      <c r="AA210" s="42">
        <v>19.5</v>
      </c>
      <c r="AB210" s="42"/>
      <c r="AC210" s="42"/>
      <c r="AE210" s="74">
        <f t="shared" si="55"/>
        <v>301.60000000000002</v>
      </c>
    </row>
    <row r="211" spans="1:31" ht="15.75" customHeight="1">
      <c r="A211" s="17"/>
      <c r="B211" s="17"/>
      <c r="C211" s="17">
        <v>2059999</v>
      </c>
      <c r="D211" s="18" t="s">
        <v>369</v>
      </c>
      <c r="E211" s="39" t="s">
        <v>360</v>
      </c>
      <c r="F211" s="23" t="s">
        <v>361</v>
      </c>
      <c r="G211" s="38" t="s">
        <v>362</v>
      </c>
      <c r="H211" s="113">
        <f t="shared" si="62"/>
        <v>309.5</v>
      </c>
      <c r="I211" s="55">
        <f t="shared" si="48"/>
        <v>309.5</v>
      </c>
      <c r="J211" s="55">
        <f t="shared" si="49"/>
        <v>0</v>
      </c>
      <c r="K211" s="42"/>
      <c r="L211" s="103"/>
      <c r="M211" s="42"/>
      <c r="N211" s="42"/>
      <c r="O211" s="42"/>
      <c r="P211" s="42"/>
      <c r="Q211" s="42"/>
      <c r="R211" s="42"/>
      <c r="S211" s="55">
        <f t="shared" si="53"/>
        <v>309.5</v>
      </c>
      <c r="T211" s="42">
        <v>32</v>
      </c>
      <c r="U211" s="42"/>
      <c r="V211" s="42"/>
      <c r="W211" s="42">
        <v>13</v>
      </c>
      <c r="X211" s="42">
        <v>65.5</v>
      </c>
      <c r="Y211" s="42">
        <v>199</v>
      </c>
      <c r="Z211" s="42"/>
      <c r="AA211" s="42"/>
      <c r="AB211" s="42"/>
      <c r="AC211" s="42"/>
      <c r="AE211" s="74">
        <f t="shared" si="55"/>
        <v>309.5</v>
      </c>
    </row>
    <row r="212" spans="1:31" ht="15.75" customHeight="1">
      <c r="A212" s="17"/>
      <c r="B212" s="17"/>
      <c r="C212" s="17">
        <v>2050204</v>
      </c>
      <c r="D212" s="18" t="s">
        <v>370</v>
      </c>
      <c r="E212" s="39" t="s">
        <v>360</v>
      </c>
      <c r="F212" s="23" t="s">
        <v>361</v>
      </c>
      <c r="G212" s="38" t="s">
        <v>362</v>
      </c>
      <c r="H212" s="113">
        <f t="shared" si="62"/>
        <v>220</v>
      </c>
      <c r="I212" s="55">
        <f t="shared" si="48"/>
        <v>220</v>
      </c>
      <c r="J212" s="55">
        <f t="shared" si="49"/>
        <v>0</v>
      </c>
      <c r="K212" s="42"/>
      <c r="L212" s="103"/>
      <c r="M212" s="42"/>
      <c r="N212" s="42"/>
      <c r="O212" s="42"/>
      <c r="P212" s="42"/>
      <c r="Q212" s="42"/>
      <c r="R212" s="42"/>
      <c r="S212" s="55">
        <f t="shared" si="53"/>
        <v>220</v>
      </c>
      <c r="T212" s="42"/>
      <c r="U212" s="42">
        <v>220</v>
      </c>
      <c r="V212" s="42"/>
      <c r="W212" s="42"/>
      <c r="X212" s="42"/>
      <c r="Y212" s="42"/>
      <c r="Z212" s="42"/>
      <c r="AA212" s="42"/>
      <c r="AB212" s="42"/>
      <c r="AC212" s="42"/>
      <c r="AE212" s="74">
        <f t="shared" si="55"/>
        <v>220</v>
      </c>
    </row>
    <row r="213" spans="1:31" ht="15.75" customHeight="1">
      <c r="A213" s="17"/>
      <c r="B213" s="17"/>
      <c r="C213" s="17"/>
      <c r="D213" s="18"/>
      <c r="E213" s="39"/>
      <c r="F213" s="23"/>
      <c r="G213" s="38"/>
      <c r="H213" s="113">
        <f t="shared" si="62"/>
        <v>0</v>
      </c>
      <c r="I213" s="55">
        <f t="shared" si="48"/>
        <v>0</v>
      </c>
      <c r="J213" s="55">
        <f t="shared" si="49"/>
        <v>0</v>
      </c>
      <c r="K213" s="42"/>
      <c r="L213" s="103"/>
      <c r="M213" s="42"/>
      <c r="N213" s="42"/>
      <c r="O213" s="42"/>
      <c r="P213" s="42"/>
      <c r="Q213" s="42"/>
      <c r="R213" s="42"/>
      <c r="S213" s="55">
        <f t="shared" si="53"/>
        <v>0</v>
      </c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E213" s="74">
        <f t="shared" si="55"/>
        <v>0</v>
      </c>
    </row>
    <row r="214" spans="1:31" ht="15.75" customHeight="1">
      <c r="A214" s="17"/>
      <c r="B214" s="17"/>
      <c r="C214" s="17"/>
      <c r="D214" s="18"/>
      <c r="E214" s="39"/>
      <c r="F214" s="23"/>
      <c r="G214" s="38"/>
      <c r="H214" s="113">
        <f t="shared" si="62"/>
        <v>0</v>
      </c>
      <c r="I214" s="55">
        <f t="shared" si="48"/>
        <v>0</v>
      </c>
      <c r="J214" s="55">
        <f t="shared" si="49"/>
        <v>0</v>
      </c>
      <c r="K214" s="42"/>
      <c r="L214" s="103"/>
      <c r="M214" s="42"/>
      <c r="N214" s="42"/>
      <c r="O214" s="42"/>
      <c r="P214" s="42"/>
      <c r="Q214" s="42"/>
      <c r="R214" s="42"/>
      <c r="S214" s="55">
        <f t="shared" si="53"/>
        <v>0</v>
      </c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E214" s="74">
        <f t="shared" si="55"/>
        <v>0</v>
      </c>
    </row>
    <row r="215" spans="1:31" ht="15.75" customHeight="1">
      <c r="A215" s="17"/>
      <c r="B215" s="17"/>
      <c r="C215" s="17"/>
      <c r="D215" s="18"/>
      <c r="E215" s="19"/>
      <c r="F215" s="20"/>
      <c r="G215" s="38"/>
      <c r="H215" s="113">
        <f t="shared" si="62"/>
        <v>0</v>
      </c>
      <c r="I215" s="55">
        <f t="shared" ref="I215:I278" si="63">SUM(J215,S215)</f>
        <v>0</v>
      </c>
      <c r="J215" s="55">
        <f t="shared" ref="J215:J278" si="64">SUM(K215:R215)</f>
        <v>0</v>
      </c>
      <c r="K215" s="42"/>
      <c r="L215" s="103"/>
      <c r="M215" s="42"/>
      <c r="N215" s="42"/>
      <c r="O215" s="42"/>
      <c r="P215" s="42"/>
      <c r="Q215" s="42"/>
      <c r="R215" s="42"/>
      <c r="S215" s="55">
        <f t="shared" si="53"/>
        <v>0</v>
      </c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E215" s="74">
        <f t="shared" si="55"/>
        <v>0</v>
      </c>
    </row>
    <row r="216" spans="1:31" ht="15.75" customHeight="1">
      <c r="A216" s="17" t="s">
        <v>371</v>
      </c>
      <c r="B216" s="17"/>
      <c r="C216" s="17"/>
      <c r="D216" s="18"/>
      <c r="E216" s="19"/>
      <c r="F216" s="20"/>
      <c r="G216" s="28" t="s">
        <v>372</v>
      </c>
      <c r="H216" s="113">
        <f t="shared" si="62"/>
        <v>0</v>
      </c>
      <c r="I216" s="55">
        <f t="shared" si="63"/>
        <v>0</v>
      </c>
      <c r="J216" s="55">
        <f t="shared" si="64"/>
        <v>0</v>
      </c>
      <c r="K216" s="42">
        <f t="shared" ref="K216:R216" si="65">SUM(K217:K219)</f>
        <v>0</v>
      </c>
      <c r="L216" s="103">
        <f t="shared" si="65"/>
        <v>0</v>
      </c>
      <c r="M216" s="42">
        <f t="shared" si="65"/>
        <v>0</v>
      </c>
      <c r="N216" s="42">
        <f t="shared" si="65"/>
        <v>0</v>
      </c>
      <c r="O216" s="42">
        <f t="shared" si="65"/>
        <v>0</v>
      </c>
      <c r="P216" s="42">
        <f t="shared" si="65"/>
        <v>0</v>
      </c>
      <c r="Q216" s="42">
        <f t="shared" si="65"/>
        <v>0</v>
      </c>
      <c r="R216" s="42">
        <f t="shared" si="65"/>
        <v>0</v>
      </c>
      <c r="S216" s="55">
        <f t="shared" si="53"/>
        <v>0</v>
      </c>
      <c r="T216" s="42">
        <f t="shared" ref="T216:AC216" si="66">SUM(T217:T219)</f>
        <v>0</v>
      </c>
      <c r="U216" s="42">
        <f t="shared" si="66"/>
        <v>0</v>
      </c>
      <c r="V216" s="42">
        <f t="shared" si="66"/>
        <v>0</v>
      </c>
      <c r="W216" s="42">
        <f t="shared" si="66"/>
        <v>0</v>
      </c>
      <c r="X216" s="42">
        <f t="shared" si="66"/>
        <v>0</v>
      </c>
      <c r="Y216" s="42">
        <f t="shared" si="66"/>
        <v>0</v>
      </c>
      <c r="Z216" s="42">
        <f t="shared" si="66"/>
        <v>0</v>
      </c>
      <c r="AA216" s="42">
        <f t="shared" si="66"/>
        <v>0</v>
      </c>
      <c r="AB216" s="42">
        <f t="shared" si="66"/>
        <v>0</v>
      </c>
      <c r="AC216" s="42">
        <f t="shared" si="66"/>
        <v>0</v>
      </c>
      <c r="AE216" s="74">
        <f t="shared" si="55"/>
        <v>0</v>
      </c>
    </row>
    <row r="217" spans="1:31" ht="15.75" customHeight="1">
      <c r="A217" s="17"/>
      <c r="B217" s="17"/>
      <c r="C217" s="17"/>
      <c r="D217" s="18"/>
      <c r="E217" s="19"/>
      <c r="F217" s="20"/>
      <c r="G217" s="38"/>
      <c r="H217" s="113">
        <f t="shared" si="62"/>
        <v>0</v>
      </c>
      <c r="I217" s="55">
        <f t="shared" si="63"/>
        <v>0</v>
      </c>
      <c r="J217" s="55">
        <f t="shared" si="64"/>
        <v>0</v>
      </c>
      <c r="K217" s="42"/>
      <c r="L217" s="103"/>
      <c r="M217" s="42"/>
      <c r="N217" s="42"/>
      <c r="O217" s="42"/>
      <c r="P217" s="42"/>
      <c r="Q217" s="42"/>
      <c r="R217" s="42"/>
      <c r="S217" s="55">
        <f t="shared" si="53"/>
        <v>0</v>
      </c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E217" s="74">
        <f t="shared" si="55"/>
        <v>0</v>
      </c>
    </row>
    <row r="218" spans="1:31" ht="15.75" customHeight="1">
      <c r="A218" s="17"/>
      <c r="B218" s="17"/>
      <c r="C218" s="17"/>
      <c r="D218" s="18"/>
      <c r="E218" s="19"/>
      <c r="F218" s="20"/>
      <c r="G218" s="38"/>
      <c r="H218" s="113">
        <f t="shared" si="62"/>
        <v>0</v>
      </c>
      <c r="I218" s="55">
        <f t="shared" si="63"/>
        <v>0</v>
      </c>
      <c r="J218" s="55">
        <f t="shared" si="64"/>
        <v>0</v>
      </c>
      <c r="K218" s="42"/>
      <c r="L218" s="103"/>
      <c r="M218" s="42"/>
      <c r="N218" s="42"/>
      <c r="O218" s="42"/>
      <c r="P218" s="42"/>
      <c r="Q218" s="42"/>
      <c r="R218" s="42"/>
      <c r="S218" s="55">
        <f t="shared" si="53"/>
        <v>0</v>
      </c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E218" s="74">
        <f t="shared" si="55"/>
        <v>0</v>
      </c>
    </row>
    <row r="219" spans="1:31" ht="15.75" customHeight="1">
      <c r="A219" s="17"/>
      <c r="B219" s="17"/>
      <c r="C219" s="17"/>
      <c r="D219" s="18"/>
      <c r="E219" s="19"/>
      <c r="F219" s="20"/>
      <c r="G219" s="38"/>
      <c r="H219" s="113">
        <f t="shared" si="62"/>
        <v>0</v>
      </c>
      <c r="I219" s="55">
        <f t="shared" si="63"/>
        <v>0</v>
      </c>
      <c r="J219" s="55">
        <f t="shared" si="64"/>
        <v>0</v>
      </c>
      <c r="K219" s="42"/>
      <c r="L219" s="103"/>
      <c r="M219" s="42"/>
      <c r="N219" s="42"/>
      <c r="O219" s="42"/>
      <c r="P219" s="42"/>
      <c r="Q219" s="42"/>
      <c r="R219" s="42"/>
      <c r="S219" s="55">
        <f t="shared" si="53"/>
        <v>0</v>
      </c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E219" s="74">
        <f t="shared" si="55"/>
        <v>0</v>
      </c>
    </row>
    <row r="220" spans="1:31" ht="15.75" customHeight="1">
      <c r="A220" s="17" t="s">
        <v>373</v>
      </c>
      <c r="B220" s="17"/>
      <c r="C220" s="17"/>
      <c r="D220" s="18"/>
      <c r="E220" s="19"/>
      <c r="F220" s="20"/>
      <c r="G220" s="28" t="s">
        <v>374</v>
      </c>
      <c r="H220" s="113">
        <f t="shared" si="62"/>
        <v>4292.2</v>
      </c>
      <c r="I220" s="55">
        <f t="shared" si="63"/>
        <v>4292.2</v>
      </c>
      <c r="J220" s="55">
        <f t="shared" si="64"/>
        <v>1331.8</v>
      </c>
      <c r="K220" s="42">
        <f t="shared" ref="K220:R220" si="67">SUM(K221:K235)</f>
        <v>0</v>
      </c>
      <c r="L220" s="103">
        <f t="shared" si="67"/>
        <v>424.8</v>
      </c>
      <c r="M220" s="42">
        <f t="shared" si="67"/>
        <v>0</v>
      </c>
      <c r="N220" s="42">
        <f t="shared" si="67"/>
        <v>896</v>
      </c>
      <c r="O220" s="42">
        <f t="shared" si="67"/>
        <v>3</v>
      </c>
      <c r="P220" s="42">
        <f t="shared" si="67"/>
        <v>2</v>
      </c>
      <c r="Q220" s="42">
        <f t="shared" si="67"/>
        <v>3</v>
      </c>
      <c r="R220" s="42">
        <f t="shared" si="67"/>
        <v>3</v>
      </c>
      <c r="S220" s="55">
        <f t="shared" si="53"/>
        <v>2960.4</v>
      </c>
      <c r="T220" s="42">
        <f t="shared" ref="T220:AC220" si="68">SUM(T221:T235)</f>
        <v>89</v>
      </c>
      <c r="U220" s="42">
        <f t="shared" si="68"/>
        <v>301.89999999999998</v>
      </c>
      <c r="V220" s="42">
        <f t="shared" si="68"/>
        <v>301</v>
      </c>
      <c r="W220" s="42">
        <f t="shared" si="68"/>
        <v>1500.7</v>
      </c>
      <c r="X220" s="42">
        <f t="shared" si="68"/>
        <v>123.3</v>
      </c>
      <c r="Y220" s="42">
        <f t="shared" si="68"/>
        <v>170</v>
      </c>
      <c r="Z220" s="42">
        <f t="shared" si="68"/>
        <v>123.5</v>
      </c>
      <c r="AA220" s="42">
        <f t="shared" si="68"/>
        <v>351</v>
      </c>
      <c r="AB220" s="42">
        <f t="shared" si="68"/>
        <v>0</v>
      </c>
      <c r="AC220" s="42">
        <f t="shared" si="68"/>
        <v>0</v>
      </c>
      <c r="AE220" s="74">
        <f t="shared" si="55"/>
        <v>3867.3999999999996</v>
      </c>
    </row>
    <row r="221" spans="1:31" ht="15.75" customHeight="1">
      <c r="A221" s="17"/>
      <c r="B221" s="17"/>
      <c r="C221" s="17">
        <v>2079999</v>
      </c>
      <c r="D221" s="18" t="s">
        <v>375</v>
      </c>
      <c r="E221" s="19" t="s">
        <v>376</v>
      </c>
      <c r="F221" s="20" t="s">
        <v>377</v>
      </c>
      <c r="G221" s="38"/>
      <c r="H221" s="113">
        <f t="shared" si="62"/>
        <v>0</v>
      </c>
      <c r="I221" s="55">
        <f t="shared" si="63"/>
        <v>0</v>
      </c>
      <c r="J221" s="55">
        <f t="shared" si="64"/>
        <v>0</v>
      </c>
      <c r="K221" s="42"/>
      <c r="L221" s="103"/>
      <c r="M221" s="42"/>
      <c r="N221" s="42"/>
      <c r="O221" s="42"/>
      <c r="P221" s="42"/>
      <c r="Q221" s="42"/>
      <c r="R221" s="42"/>
      <c r="S221" s="55">
        <f t="shared" si="53"/>
        <v>0</v>
      </c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E221" s="74">
        <f t="shared" si="55"/>
        <v>0</v>
      </c>
    </row>
    <row r="222" spans="1:31" ht="15.75" customHeight="1">
      <c r="A222" s="17"/>
      <c r="B222" s="17"/>
      <c r="C222" s="17">
        <v>2070104</v>
      </c>
      <c r="D222" s="18" t="s">
        <v>378</v>
      </c>
      <c r="E222" s="19" t="s">
        <v>379</v>
      </c>
      <c r="F222" s="20" t="s">
        <v>380</v>
      </c>
      <c r="G222" s="38" t="s">
        <v>381</v>
      </c>
      <c r="H222" s="113">
        <f t="shared" si="62"/>
        <v>116</v>
      </c>
      <c r="I222" s="55">
        <f t="shared" si="63"/>
        <v>116</v>
      </c>
      <c r="J222" s="55">
        <f t="shared" si="64"/>
        <v>31</v>
      </c>
      <c r="K222" s="42"/>
      <c r="L222" s="103">
        <v>31</v>
      </c>
      <c r="M222" s="42"/>
      <c r="N222" s="42"/>
      <c r="O222" s="42"/>
      <c r="P222" s="42"/>
      <c r="Q222" s="42"/>
      <c r="R222" s="42"/>
      <c r="S222" s="55">
        <f t="shared" si="53"/>
        <v>85</v>
      </c>
      <c r="T222" s="42"/>
      <c r="U222" s="42"/>
      <c r="V222" s="42">
        <v>85</v>
      </c>
      <c r="W222" s="42"/>
      <c r="X222" s="42"/>
      <c r="Y222" s="42"/>
      <c r="Z222" s="42"/>
      <c r="AA222" s="42"/>
      <c r="AB222" s="42"/>
      <c r="AC222" s="42"/>
      <c r="AE222" s="74">
        <f t="shared" si="55"/>
        <v>85</v>
      </c>
    </row>
    <row r="223" spans="1:31" ht="15.75" customHeight="1">
      <c r="A223" s="17"/>
      <c r="B223" s="17"/>
      <c r="C223" s="17">
        <v>2070104</v>
      </c>
      <c r="D223" s="18" t="s">
        <v>378</v>
      </c>
      <c r="E223" s="19" t="s">
        <v>382</v>
      </c>
      <c r="F223" s="20" t="s">
        <v>383</v>
      </c>
      <c r="G223" s="38" t="s">
        <v>381</v>
      </c>
      <c r="H223" s="113">
        <f t="shared" si="62"/>
        <v>15</v>
      </c>
      <c r="I223" s="55">
        <f t="shared" si="63"/>
        <v>15</v>
      </c>
      <c r="J223" s="55">
        <f t="shared" si="64"/>
        <v>15</v>
      </c>
      <c r="K223" s="42"/>
      <c r="L223" s="103">
        <v>15</v>
      </c>
      <c r="M223" s="42"/>
      <c r="N223" s="42"/>
      <c r="O223" s="42"/>
      <c r="P223" s="42"/>
      <c r="Q223" s="42"/>
      <c r="R223" s="42"/>
      <c r="S223" s="55">
        <f t="shared" si="53"/>
        <v>0</v>
      </c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E223" s="74">
        <f t="shared" si="55"/>
        <v>0</v>
      </c>
    </row>
    <row r="224" spans="1:31" ht="15.75" customHeight="1">
      <c r="A224" s="17"/>
      <c r="B224" s="17"/>
      <c r="C224" s="17">
        <v>2070199</v>
      </c>
      <c r="D224" s="18" t="s">
        <v>98</v>
      </c>
      <c r="E224" s="19" t="s">
        <v>384</v>
      </c>
      <c r="F224" s="20" t="s">
        <v>385</v>
      </c>
      <c r="G224" s="35" t="s">
        <v>386</v>
      </c>
      <c r="H224" s="113">
        <f t="shared" si="62"/>
        <v>249.60000000000002</v>
      </c>
      <c r="I224" s="55">
        <f t="shared" si="63"/>
        <v>249.60000000000002</v>
      </c>
      <c r="J224" s="55">
        <f t="shared" si="64"/>
        <v>0</v>
      </c>
      <c r="K224" s="42"/>
      <c r="L224" s="103"/>
      <c r="M224" s="42"/>
      <c r="N224" s="42"/>
      <c r="O224" s="42"/>
      <c r="P224" s="42"/>
      <c r="Q224" s="42"/>
      <c r="R224" s="42"/>
      <c r="S224" s="55">
        <f t="shared" ref="S224:S284" si="69">SUM(T224:AC224)</f>
        <v>249.60000000000002</v>
      </c>
      <c r="T224" s="42"/>
      <c r="U224" s="42">
        <v>94.2</v>
      </c>
      <c r="V224" s="42">
        <v>44.2</v>
      </c>
      <c r="W224" s="42">
        <v>65</v>
      </c>
      <c r="X224" s="42"/>
      <c r="Y224" s="42">
        <v>46.2</v>
      </c>
      <c r="Z224" s="42"/>
      <c r="AA224" s="42"/>
      <c r="AB224" s="42"/>
      <c r="AC224" s="42"/>
      <c r="AE224" s="74">
        <f t="shared" ref="AE224:AE286" si="70">H224-L224</f>
        <v>249.60000000000002</v>
      </c>
    </row>
    <row r="225" spans="1:31" ht="15.75" customHeight="1">
      <c r="A225" s="17"/>
      <c r="B225" s="17"/>
      <c r="C225" s="17">
        <v>2070199</v>
      </c>
      <c r="D225" s="18" t="s">
        <v>98</v>
      </c>
      <c r="E225" s="19" t="s">
        <v>387</v>
      </c>
      <c r="F225" s="20" t="s">
        <v>388</v>
      </c>
      <c r="G225" s="35" t="s">
        <v>381</v>
      </c>
      <c r="H225" s="113">
        <f t="shared" si="62"/>
        <v>268.10000000000002</v>
      </c>
      <c r="I225" s="55">
        <f t="shared" si="63"/>
        <v>268.10000000000002</v>
      </c>
      <c r="J225" s="55">
        <f t="shared" si="64"/>
        <v>125.8</v>
      </c>
      <c r="K225" s="42"/>
      <c r="L225" s="103">
        <v>125.8</v>
      </c>
      <c r="M225" s="42"/>
      <c r="N225" s="42"/>
      <c r="O225" s="42"/>
      <c r="P225" s="42"/>
      <c r="Q225" s="42"/>
      <c r="R225" s="42"/>
      <c r="S225" s="55">
        <f t="shared" si="69"/>
        <v>142.30000000000001</v>
      </c>
      <c r="T225" s="42"/>
      <c r="U225" s="42">
        <v>31.2</v>
      </c>
      <c r="V225" s="42">
        <v>36.299999999999997</v>
      </c>
      <c r="W225" s="42">
        <v>48.2</v>
      </c>
      <c r="X225" s="42">
        <v>13.3</v>
      </c>
      <c r="Y225" s="42">
        <v>13.3</v>
      </c>
      <c r="Z225" s="42"/>
      <c r="AA225" s="42"/>
      <c r="AB225" s="42"/>
      <c r="AC225" s="42"/>
      <c r="AE225" s="74">
        <f t="shared" si="70"/>
        <v>142.30000000000001</v>
      </c>
    </row>
    <row r="226" spans="1:31" ht="15.75" customHeight="1">
      <c r="A226" s="17"/>
      <c r="B226" s="17"/>
      <c r="C226" s="17">
        <v>2070204</v>
      </c>
      <c r="D226" s="18" t="s">
        <v>173</v>
      </c>
      <c r="E226" s="19" t="s">
        <v>389</v>
      </c>
      <c r="F226" s="20" t="s">
        <v>390</v>
      </c>
      <c r="G226" s="38" t="s">
        <v>391</v>
      </c>
      <c r="H226" s="113">
        <f t="shared" si="62"/>
        <v>2579</v>
      </c>
      <c r="I226" s="55">
        <f t="shared" si="63"/>
        <v>2579</v>
      </c>
      <c r="J226" s="55">
        <f t="shared" si="64"/>
        <v>1031</v>
      </c>
      <c r="K226" s="42"/>
      <c r="L226" s="103">
        <v>143</v>
      </c>
      <c r="M226" s="42"/>
      <c r="N226" s="42">
        <v>888</v>
      </c>
      <c r="O226" s="42"/>
      <c r="P226" s="42"/>
      <c r="Q226" s="42"/>
      <c r="R226" s="42"/>
      <c r="S226" s="55">
        <f t="shared" si="69"/>
        <v>1548</v>
      </c>
      <c r="T226" s="42"/>
      <c r="U226" s="42"/>
      <c r="V226" s="42"/>
      <c r="W226" s="42">
        <v>1308</v>
      </c>
      <c r="X226" s="42"/>
      <c r="Y226" s="42"/>
      <c r="Z226" s="42"/>
      <c r="AA226" s="42">
        <v>240</v>
      </c>
      <c r="AB226" s="42"/>
      <c r="AC226" s="42"/>
      <c r="AE226" s="74">
        <f t="shared" si="70"/>
        <v>2436</v>
      </c>
    </row>
    <row r="227" spans="1:31" ht="15.75" customHeight="1">
      <c r="A227" s="17"/>
      <c r="B227" s="17">
        <v>51301</v>
      </c>
      <c r="C227" s="17">
        <v>2070199</v>
      </c>
      <c r="D227" s="18" t="s">
        <v>98</v>
      </c>
      <c r="E227" s="19" t="s">
        <v>392</v>
      </c>
      <c r="F227" s="20" t="s">
        <v>393</v>
      </c>
      <c r="G227" s="38" t="s">
        <v>394</v>
      </c>
      <c r="H227" s="113">
        <f t="shared" si="62"/>
        <v>168</v>
      </c>
      <c r="I227" s="55">
        <f t="shared" si="63"/>
        <v>168</v>
      </c>
      <c r="J227" s="55">
        <f t="shared" si="64"/>
        <v>10</v>
      </c>
      <c r="K227" s="42"/>
      <c r="L227" s="103">
        <v>10</v>
      </c>
      <c r="M227" s="42"/>
      <c r="N227" s="42"/>
      <c r="O227" s="42"/>
      <c r="P227" s="42"/>
      <c r="Q227" s="42"/>
      <c r="R227" s="42"/>
      <c r="S227" s="55">
        <f t="shared" si="69"/>
        <v>158</v>
      </c>
      <c r="T227" s="42"/>
      <c r="U227" s="42">
        <v>40</v>
      </c>
      <c r="V227" s="42">
        <v>44</v>
      </c>
      <c r="W227" s="42">
        <v>34</v>
      </c>
      <c r="X227" s="42"/>
      <c r="Y227" s="42">
        <v>40</v>
      </c>
      <c r="Z227" s="42"/>
      <c r="AA227" s="42"/>
      <c r="AB227" s="42"/>
      <c r="AC227" s="42"/>
      <c r="AE227" s="74">
        <f t="shared" si="70"/>
        <v>158</v>
      </c>
    </row>
    <row r="228" spans="1:31" ht="15.75" customHeight="1">
      <c r="A228" s="17"/>
      <c r="B228" s="17">
        <v>51301</v>
      </c>
      <c r="C228" s="17">
        <v>2070199</v>
      </c>
      <c r="D228" s="18" t="s">
        <v>98</v>
      </c>
      <c r="E228" s="19" t="s">
        <v>395</v>
      </c>
      <c r="F228" s="20" t="s">
        <v>396</v>
      </c>
      <c r="G228" s="38" t="s">
        <v>397</v>
      </c>
      <c r="H228" s="113">
        <f t="shared" si="62"/>
        <v>699</v>
      </c>
      <c r="I228" s="55">
        <f t="shared" si="63"/>
        <v>699</v>
      </c>
      <c r="J228" s="55">
        <f t="shared" si="64"/>
        <v>119</v>
      </c>
      <c r="K228" s="57"/>
      <c r="L228" s="58">
        <v>100</v>
      </c>
      <c r="M228" s="57"/>
      <c r="N228" s="57">
        <v>8</v>
      </c>
      <c r="O228" s="57">
        <v>3</v>
      </c>
      <c r="P228" s="57">
        <v>2</v>
      </c>
      <c r="Q228" s="57">
        <v>3</v>
      </c>
      <c r="R228" s="57">
        <v>3</v>
      </c>
      <c r="S228" s="55">
        <f t="shared" si="69"/>
        <v>580</v>
      </c>
      <c r="T228" s="57">
        <v>60</v>
      </c>
      <c r="U228" s="57">
        <v>92</v>
      </c>
      <c r="V228" s="57">
        <v>82</v>
      </c>
      <c r="W228" s="57">
        <v>38</v>
      </c>
      <c r="X228" s="57">
        <v>76</v>
      </c>
      <c r="Y228" s="57">
        <v>62</v>
      </c>
      <c r="Z228" s="57">
        <v>80</v>
      </c>
      <c r="AA228" s="57">
        <v>90</v>
      </c>
      <c r="AB228" s="57"/>
      <c r="AC228" s="57"/>
      <c r="AE228" s="74">
        <f t="shared" si="70"/>
        <v>599</v>
      </c>
    </row>
    <row r="229" spans="1:31" ht="15.75" customHeight="1">
      <c r="A229" s="17"/>
      <c r="B229" s="17">
        <v>51301</v>
      </c>
      <c r="C229" s="17">
        <v>2079999</v>
      </c>
      <c r="D229" s="18" t="s">
        <v>375</v>
      </c>
      <c r="E229" s="19" t="s">
        <v>398</v>
      </c>
      <c r="F229" s="20" t="s">
        <v>399</v>
      </c>
      <c r="G229" s="38" t="s">
        <v>381</v>
      </c>
      <c r="H229" s="113">
        <f t="shared" si="62"/>
        <v>125</v>
      </c>
      <c r="I229" s="55">
        <f t="shared" si="63"/>
        <v>125</v>
      </c>
      <c r="J229" s="55">
        <f t="shared" si="64"/>
        <v>0</v>
      </c>
      <c r="K229" s="57"/>
      <c r="L229" s="58"/>
      <c r="M229" s="57"/>
      <c r="N229" s="57"/>
      <c r="O229" s="57"/>
      <c r="P229" s="57"/>
      <c r="Q229" s="57"/>
      <c r="R229" s="57"/>
      <c r="S229" s="55">
        <f t="shared" si="69"/>
        <v>125</v>
      </c>
      <c r="T229" s="57">
        <v>20</v>
      </c>
      <c r="U229" s="57">
        <v>35</v>
      </c>
      <c r="V229" s="57"/>
      <c r="W229" s="57"/>
      <c r="X229" s="57">
        <v>25</v>
      </c>
      <c r="Y229" s="57"/>
      <c r="Z229" s="57">
        <v>35</v>
      </c>
      <c r="AA229" s="57">
        <v>10</v>
      </c>
      <c r="AB229" s="57"/>
      <c r="AC229" s="57"/>
      <c r="AE229" s="74">
        <f t="shared" si="70"/>
        <v>125</v>
      </c>
    </row>
    <row r="230" spans="1:31" ht="15.75" customHeight="1">
      <c r="A230" s="17"/>
      <c r="B230" s="17"/>
      <c r="C230" s="17">
        <v>2070205</v>
      </c>
      <c r="D230" s="18" t="s">
        <v>400</v>
      </c>
      <c r="E230" s="32"/>
      <c r="F230" s="23"/>
      <c r="G230" s="104"/>
      <c r="H230" s="113">
        <f t="shared" si="62"/>
        <v>0</v>
      </c>
      <c r="I230" s="55">
        <f t="shared" si="63"/>
        <v>0</v>
      </c>
      <c r="J230" s="55">
        <f t="shared" si="64"/>
        <v>0</v>
      </c>
      <c r="K230" s="55"/>
      <c r="L230" s="56"/>
      <c r="M230" s="55"/>
      <c r="N230" s="55"/>
      <c r="O230" s="55"/>
      <c r="P230" s="55"/>
      <c r="Q230" s="55"/>
      <c r="R230" s="55"/>
      <c r="S230" s="55">
        <f t="shared" si="69"/>
        <v>0</v>
      </c>
      <c r="T230" s="55"/>
      <c r="U230" s="55"/>
      <c r="V230" s="55"/>
      <c r="W230" s="55"/>
      <c r="X230" s="55"/>
      <c r="Y230" s="55"/>
      <c r="Z230" s="55"/>
      <c r="AA230" s="55"/>
      <c r="AB230" s="55"/>
      <c r="AC230" s="71"/>
      <c r="AE230" s="74">
        <f t="shared" si="70"/>
        <v>0</v>
      </c>
    </row>
    <row r="231" spans="1:31" ht="15.75" customHeight="1">
      <c r="A231" s="17"/>
      <c r="B231" s="17">
        <v>51301</v>
      </c>
      <c r="C231" s="17">
        <v>2070199</v>
      </c>
      <c r="D231" s="18" t="s">
        <v>98</v>
      </c>
      <c r="E231" s="32" t="s">
        <v>99</v>
      </c>
      <c r="F231" s="35" t="s">
        <v>100</v>
      </c>
      <c r="G231" s="35" t="s">
        <v>101</v>
      </c>
      <c r="H231" s="113">
        <f t="shared" si="62"/>
        <v>72.5</v>
      </c>
      <c r="I231" s="55">
        <f t="shared" si="63"/>
        <v>72.5</v>
      </c>
      <c r="J231" s="55">
        <f t="shared" si="64"/>
        <v>0</v>
      </c>
      <c r="K231" s="57"/>
      <c r="L231" s="58"/>
      <c r="M231" s="57"/>
      <c r="N231" s="57"/>
      <c r="O231" s="57"/>
      <c r="P231" s="57"/>
      <c r="Q231" s="57"/>
      <c r="R231" s="57"/>
      <c r="S231" s="55">
        <f t="shared" si="69"/>
        <v>72.5</v>
      </c>
      <c r="T231" s="57">
        <v>9</v>
      </c>
      <c r="U231" s="57">
        <v>9.5</v>
      </c>
      <c r="V231" s="57">
        <v>9.5</v>
      </c>
      <c r="W231" s="57">
        <v>7.5</v>
      </c>
      <c r="X231" s="57">
        <v>9</v>
      </c>
      <c r="Y231" s="57">
        <v>8.5</v>
      </c>
      <c r="Z231" s="57">
        <v>8.5</v>
      </c>
      <c r="AA231" s="57">
        <v>11</v>
      </c>
      <c r="AB231" s="57"/>
      <c r="AC231" s="72"/>
      <c r="AE231" s="74">
        <f t="shared" si="70"/>
        <v>72.5</v>
      </c>
    </row>
    <row r="232" spans="1:31" ht="15.75" customHeight="1">
      <c r="A232" s="17"/>
      <c r="B232" s="17"/>
      <c r="C232" s="17">
        <v>2079999</v>
      </c>
      <c r="D232" s="18" t="s">
        <v>375</v>
      </c>
      <c r="E232" s="19"/>
      <c r="F232" s="20"/>
      <c r="G232" s="38"/>
      <c r="H232" s="113">
        <f t="shared" si="62"/>
        <v>0</v>
      </c>
      <c r="I232" s="55">
        <f t="shared" si="63"/>
        <v>0</v>
      </c>
      <c r="J232" s="55">
        <f t="shared" si="64"/>
        <v>0</v>
      </c>
      <c r="K232" s="57"/>
      <c r="L232" s="58"/>
      <c r="M232" s="57"/>
      <c r="N232" s="57"/>
      <c r="O232" s="57"/>
      <c r="P232" s="57"/>
      <c r="Q232" s="57"/>
      <c r="R232" s="57"/>
      <c r="S232" s="55">
        <f t="shared" si="69"/>
        <v>0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E232" s="74">
        <f t="shared" si="70"/>
        <v>0</v>
      </c>
    </row>
    <row r="233" spans="1:31" ht="15.75" customHeight="1">
      <c r="A233" s="17"/>
      <c r="B233" s="17"/>
      <c r="C233" s="17"/>
      <c r="D233" s="18"/>
      <c r="E233" s="19"/>
      <c r="F233" s="20"/>
      <c r="G233" s="38"/>
      <c r="H233" s="113">
        <f t="shared" si="62"/>
        <v>0</v>
      </c>
      <c r="I233" s="55">
        <f t="shared" si="63"/>
        <v>0</v>
      </c>
      <c r="J233" s="55">
        <f t="shared" si="64"/>
        <v>0</v>
      </c>
      <c r="K233" s="57"/>
      <c r="L233" s="58"/>
      <c r="M233" s="57"/>
      <c r="N233" s="57"/>
      <c r="O233" s="57"/>
      <c r="P233" s="57"/>
      <c r="Q233" s="57"/>
      <c r="R233" s="57"/>
      <c r="S233" s="55">
        <f t="shared" si="69"/>
        <v>0</v>
      </c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E233" s="74">
        <f t="shared" si="70"/>
        <v>0</v>
      </c>
    </row>
    <row r="234" spans="1:31" ht="15.75" customHeight="1">
      <c r="A234" s="17"/>
      <c r="B234" s="17"/>
      <c r="C234" s="17"/>
      <c r="D234" s="18"/>
      <c r="E234" s="19"/>
      <c r="F234" s="20"/>
      <c r="G234" s="38"/>
      <c r="H234" s="113">
        <f t="shared" si="62"/>
        <v>0</v>
      </c>
      <c r="I234" s="55">
        <f t="shared" si="63"/>
        <v>0</v>
      </c>
      <c r="J234" s="55">
        <f t="shared" si="64"/>
        <v>0</v>
      </c>
      <c r="K234" s="42"/>
      <c r="L234" s="103"/>
      <c r="M234" s="42"/>
      <c r="N234" s="42"/>
      <c r="O234" s="42"/>
      <c r="P234" s="42"/>
      <c r="Q234" s="42"/>
      <c r="R234" s="42"/>
      <c r="S234" s="55">
        <f t="shared" si="69"/>
        <v>0</v>
      </c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E234" s="74">
        <f t="shared" si="70"/>
        <v>0</v>
      </c>
    </row>
    <row r="235" spans="1:31" ht="15.75" customHeight="1">
      <c r="A235" s="17"/>
      <c r="B235" s="17"/>
      <c r="C235" s="17"/>
      <c r="D235" s="18"/>
      <c r="E235" s="19"/>
      <c r="F235" s="20"/>
      <c r="G235" s="38"/>
      <c r="H235" s="113">
        <f t="shared" si="62"/>
        <v>0</v>
      </c>
      <c r="I235" s="55">
        <f t="shared" si="63"/>
        <v>0</v>
      </c>
      <c r="J235" s="55">
        <f t="shared" si="64"/>
        <v>0</v>
      </c>
      <c r="K235" s="57"/>
      <c r="L235" s="58"/>
      <c r="M235" s="57"/>
      <c r="N235" s="57"/>
      <c r="O235" s="57"/>
      <c r="P235" s="57"/>
      <c r="Q235" s="57"/>
      <c r="R235" s="57"/>
      <c r="S235" s="55">
        <f t="shared" si="69"/>
        <v>0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E235" s="74">
        <f t="shared" si="70"/>
        <v>0</v>
      </c>
    </row>
    <row r="236" spans="1:31" ht="15.75" customHeight="1">
      <c r="A236" s="17" t="s">
        <v>401</v>
      </c>
      <c r="B236" s="17"/>
      <c r="C236" s="17"/>
      <c r="D236" s="18"/>
      <c r="E236" s="19"/>
      <c r="F236" s="20"/>
      <c r="G236" s="28" t="s">
        <v>402</v>
      </c>
      <c r="H236" s="113">
        <f t="shared" si="62"/>
        <v>20478.25</v>
      </c>
      <c r="I236" s="55">
        <f t="shared" si="63"/>
        <v>22567.399999999998</v>
      </c>
      <c r="J236" s="55">
        <f t="shared" si="64"/>
        <v>3680.62</v>
      </c>
      <c r="K236" s="57">
        <f t="shared" ref="K236:R236" si="71">SUM(K237:K248)</f>
        <v>0</v>
      </c>
      <c r="L236" s="58">
        <f t="shared" si="71"/>
        <v>3289</v>
      </c>
      <c r="M236" s="57">
        <f t="shared" si="71"/>
        <v>0</v>
      </c>
      <c r="N236" s="57">
        <f t="shared" si="71"/>
        <v>117.56</v>
      </c>
      <c r="O236" s="57">
        <f t="shared" si="71"/>
        <v>44</v>
      </c>
      <c r="P236" s="57">
        <f t="shared" si="71"/>
        <v>34.06</v>
      </c>
      <c r="Q236" s="57">
        <f t="shared" si="71"/>
        <v>165</v>
      </c>
      <c r="R236" s="57">
        <f t="shared" si="71"/>
        <v>31</v>
      </c>
      <c r="S236" s="55">
        <f t="shared" si="69"/>
        <v>18886.78</v>
      </c>
      <c r="T236" s="57">
        <f t="shared" ref="T236:AC236" si="72">SUM(T237:T248)</f>
        <v>2016.59</v>
      </c>
      <c r="U236" s="57">
        <f t="shared" si="72"/>
        <v>2829.1099999999997</v>
      </c>
      <c r="V236" s="57">
        <f t="shared" si="72"/>
        <v>2170.27</v>
      </c>
      <c r="W236" s="57">
        <f t="shared" si="72"/>
        <v>2676.33</v>
      </c>
      <c r="X236" s="57">
        <f t="shared" si="72"/>
        <v>1010.14</v>
      </c>
      <c r="Y236" s="57">
        <f t="shared" si="72"/>
        <v>1819.61</v>
      </c>
      <c r="Z236" s="57">
        <f t="shared" si="72"/>
        <v>2401.46</v>
      </c>
      <c r="AA236" s="57">
        <f t="shared" si="72"/>
        <v>1874.12</v>
      </c>
      <c r="AB236" s="57">
        <f t="shared" si="72"/>
        <v>2089.1499999999996</v>
      </c>
      <c r="AC236" s="57">
        <f t="shared" si="72"/>
        <v>0</v>
      </c>
      <c r="AE236" s="74">
        <f t="shared" si="70"/>
        <v>17189.25</v>
      </c>
    </row>
    <row r="237" spans="1:31" ht="15.75" customHeight="1">
      <c r="A237" s="17"/>
      <c r="B237" s="17"/>
      <c r="C237" s="17">
        <v>2082002</v>
      </c>
      <c r="D237" s="18" t="s">
        <v>403</v>
      </c>
      <c r="E237" s="19" t="s">
        <v>404</v>
      </c>
      <c r="F237" s="20" t="s">
        <v>405</v>
      </c>
      <c r="G237" s="38"/>
      <c r="H237" s="113">
        <f t="shared" si="62"/>
        <v>0</v>
      </c>
      <c r="I237" s="55">
        <f t="shared" si="63"/>
        <v>0</v>
      </c>
      <c r="J237" s="55">
        <f t="shared" si="64"/>
        <v>0</v>
      </c>
      <c r="K237" s="57"/>
      <c r="L237" s="58"/>
      <c r="M237" s="57"/>
      <c r="N237" s="57"/>
      <c r="O237" s="57"/>
      <c r="P237" s="57"/>
      <c r="Q237" s="57"/>
      <c r="R237" s="57"/>
      <c r="S237" s="55">
        <f t="shared" si="69"/>
        <v>0</v>
      </c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E237" s="74">
        <f t="shared" si="70"/>
        <v>0</v>
      </c>
    </row>
    <row r="238" spans="1:31" ht="15.75" customHeight="1">
      <c r="A238" s="17"/>
      <c r="B238" s="17"/>
      <c r="C238" s="17">
        <v>2081001</v>
      </c>
      <c r="D238" s="18" t="s">
        <v>102</v>
      </c>
      <c r="E238" s="19"/>
      <c r="F238" s="20"/>
      <c r="G238" s="38"/>
      <c r="H238" s="113">
        <f t="shared" si="62"/>
        <v>0</v>
      </c>
      <c r="I238" s="55">
        <f t="shared" si="63"/>
        <v>0</v>
      </c>
      <c r="J238" s="55">
        <f t="shared" si="64"/>
        <v>0</v>
      </c>
      <c r="K238" s="57"/>
      <c r="L238" s="58"/>
      <c r="M238" s="57"/>
      <c r="N238" s="57"/>
      <c r="O238" s="57"/>
      <c r="P238" s="57"/>
      <c r="Q238" s="57"/>
      <c r="R238" s="57"/>
      <c r="S238" s="55">
        <f t="shared" si="69"/>
        <v>0</v>
      </c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E238" s="74">
        <f t="shared" si="70"/>
        <v>0</v>
      </c>
    </row>
    <row r="239" spans="1:31" ht="15.75" customHeight="1">
      <c r="A239" s="17"/>
      <c r="B239" s="17">
        <v>51301</v>
      </c>
      <c r="C239" s="17">
        <v>20808</v>
      </c>
      <c r="D239" s="18" t="s">
        <v>103</v>
      </c>
      <c r="E239" s="19" t="s">
        <v>104</v>
      </c>
      <c r="F239" s="20" t="s">
        <v>105</v>
      </c>
      <c r="G239" s="38" t="s">
        <v>406</v>
      </c>
      <c r="H239" s="113">
        <f t="shared" si="62"/>
        <v>14651.199999999997</v>
      </c>
      <c r="I239" s="55">
        <f t="shared" si="63"/>
        <v>16561.499999999996</v>
      </c>
      <c r="J239" s="55">
        <f t="shared" si="64"/>
        <v>381.12</v>
      </c>
      <c r="K239" s="57"/>
      <c r="L239" s="58"/>
      <c r="M239" s="57"/>
      <c r="N239" s="57">
        <v>114.06</v>
      </c>
      <c r="O239" s="57">
        <v>44</v>
      </c>
      <c r="P239" s="57">
        <v>33.06</v>
      </c>
      <c r="Q239" s="57">
        <v>160</v>
      </c>
      <c r="R239" s="57">
        <v>30</v>
      </c>
      <c r="S239" s="55">
        <f t="shared" si="69"/>
        <v>16180.379999999997</v>
      </c>
      <c r="T239" s="57">
        <v>1791.08</v>
      </c>
      <c r="U239" s="57">
        <v>2563.6999999999998</v>
      </c>
      <c r="V239" s="57">
        <v>1997</v>
      </c>
      <c r="W239" s="57">
        <v>2574.6999999999998</v>
      </c>
      <c r="X239" s="57">
        <v>729.24</v>
      </c>
      <c r="Y239" s="57">
        <v>1550.06</v>
      </c>
      <c r="Z239" s="57">
        <v>1433</v>
      </c>
      <c r="AA239" s="57">
        <v>1631.3</v>
      </c>
      <c r="AB239" s="57">
        <v>1910.3</v>
      </c>
      <c r="AC239" s="57"/>
      <c r="AE239" s="74">
        <f t="shared" si="70"/>
        <v>14651.199999999997</v>
      </c>
    </row>
    <row r="240" spans="1:31" ht="15.75" customHeight="1">
      <c r="A240" s="17"/>
      <c r="B240" s="17"/>
      <c r="C240" s="17">
        <v>208</v>
      </c>
      <c r="D240" s="18" t="s">
        <v>407</v>
      </c>
      <c r="E240" s="19"/>
      <c r="F240" s="20"/>
      <c r="G240" s="38"/>
      <c r="H240" s="113">
        <f t="shared" si="62"/>
        <v>0</v>
      </c>
      <c r="I240" s="55">
        <f t="shared" si="63"/>
        <v>0</v>
      </c>
      <c r="J240" s="55">
        <f t="shared" si="64"/>
        <v>0</v>
      </c>
      <c r="K240" s="57"/>
      <c r="L240" s="58"/>
      <c r="M240" s="57"/>
      <c r="N240" s="57"/>
      <c r="O240" s="57"/>
      <c r="P240" s="57"/>
      <c r="Q240" s="57"/>
      <c r="R240" s="57"/>
      <c r="S240" s="55">
        <f t="shared" si="69"/>
        <v>0</v>
      </c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E240" s="74">
        <f t="shared" si="70"/>
        <v>0</v>
      </c>
    </row>
    <row r="241" spans="1:31" ht="15.75" customHeight="1">
      <c r="A241" s="17"/>
      <c r="B241" s="17"/>
      <c r="C241" s="17">
        <v>2080901</v>
      </c>
      <c r="D241" s="18" t="s">
        <v>408</v>
      </c>
      <c r="E241" s="19" t="s">
        <v>409</v>
      </c>
      <c r="F241" s="20" t="s">
        <v>410</v>
      </c>
      <c r="G241" s="38" t="s">
        <v>411</v>
      </c>
      <c r="H241" s="113">
        <f t="shared" si="62"/>
        <v>4676</v>
      </c>
      <c r="I241" s="55">
        <f t="shared" si="63"/>
        <v>4746</v>
      </c>
      <c r="J241" s="55">
        <f t="shared" si="64"/>
        <v>3142</v>
      </c>
      <c r="K241" s="57"/>
      <c r="L241" s="58">
        <v>3142</v>
      </c>
      <c r="M241" s="57"/>
      <c r="N241" s="57"/>
      <c r="O241" s="57"/>
      <c r="P241" s="57"/>
      <c r="Q241" s="57"/>
      <c r="R241" s="57"/>
      <c r="S241" s="55">
        <f t="shared" si="69"/>
        <v>1604</v>
      </c>
      <c r="T241" s="57">
        <v>101</v>
      </c>
      <c r="U241" s="57">
        <v>96</v>
      </c>
      <c r="V241" s="57">
        <v>51</v>
      </c>
      <c r="W241" s="57">
        <v>35</v>
      </c>
      <c r="X241" s="57">
        <v>96</v>
      </c>
      <c r="Y241" s="57">
        <v>81</v>
      </c>
      <c r="Z241" s="57">
        <v>914</v>
      </c>
      <c r="AA241" s="57">
        <v>160</v>
      </c>
      <c r="AB241" s="57">
        <v>70</v>
      </c>
      <c r="AC241" s="57"/>
      <c r="AE241" s="74">
        <f t="shared" si="70"/>
        <v>1534</v>
      </c>
    </row>
    <row r="242" spans="1:31" ht="15.75" customHeight="1">
      <c r="A242" s="17"/>
      <c r="B242" s="17"/>
      <c r="C242" s="17">
        <v>20809</v>
      </c>
      <c r="D242" s="18" t="s">
        <v>408</v>
      </c>
      <c r="E242" s="19"/>
      <c r="F242" s="20"/>
      <c r="G242" s="38"/>
      <c r="H242" s="113">
        <f t="shared" si="62"/>
        <v>0</v>
      </c>
      <c r="I242" s="55">
        <f t="shared" si="63"/>
        <v>0</v>
      </c>
      <c r="J242" s="55">
        <f t="shared" si="64"/>
        <v>0</v>
      </c>
      <c r="K242" s="57"/>
      <c r="L242" s="58"/>
      <c r="M242" s="57"/>
      <c r="N242" s="57"/>
      <c r="O242" s="57"/>
      <c r="P242" s="57"/>
      <c r="Q242" s="57"/>
      <c r="R242" s="57"/>
      <c r="S242" s="55">
        <f t="shared" si="69"/>
        <v>0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E242" s="74">
        <f t="shared" si="70"/>
        <v>0</v>
      </c>
    </row>
    <row r="243" spans="1:31" ht="15.75" customHeight="1">
      <c r="A243" s="17"/>
      <c r="B243" s="17"/>
      <c r="C243" s="17">
        <v>2081199</v>
      </c>
      <c r="D243" s="18" t="s">
        <v>412</v>
      </c>
      <c r="E243" s="19"/>
      <c r="F243" s="20"/>
      <c r="G243" s="38"/>
      <c r="H243" s="113">
        <f t="shared" si="62"/>
        <v>0</v>
      </c>
      <c r="I243" s="55">
        <f t="shared" si="63"/>
        <v>0</v>
      </c>
      <c r="J243" s="55">
        <f t="shared" si="64"/>
        <v>0</v>
      </c>
      <c r="K243" s="57"/>
      <c r="L243" s="58"/>
      <c r="M243" s="57"/>
      <c r="N243" s="57"/>
      <c r="O243" s="57"/>
      <c r="P243" s="57"/>
      <c r="Q243" s="57"/>
      <c r="R243" s="57"/>
      <c r="S243" s="55">
        <f t="shared" si="69"/>
        <v>0</v>
      </c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E243" s="74">
        <f t="shared" si="70"/>
        <v>0</v>
      </c>
    </row>
    <row r="244" spans="1:31" ht="15.75" customHeight="1">
      <c r="A244" s="17"/>
      <c r="B244" s="17">
        <v>51301</v>
      </c>
      <c r="C244" s="17">
        <v>2081104</v>
      </c>
      <c r="D244" s="18" t="s">
        <v>413</v>
      </c>
      <c r="E244" s="19" t="s">
        <v>414</v>
      </c>
      <c r="F244" s="20" t="s">
        <v>415</v>
      </c>
      <c r="G244" s="38" t="s">
        <v>416</v>
      </c>
      <c r="H244" s="113">
        <f t="shared" si="62"/>
        <v>321.04999999999995</v>
      </c>
      <c r="I244" s="55">
        <f t="shared" si="63"/>
        <v>367.9</v>
      </c>
      <c r="J244" s="55">
        <f t="shared" si="64"/>
        <v>147</v>
      </c>
      <c r="K244" s="57"/>
      <c r="L244" s="58">
        <v>147</v>
      </c>
      <c r="M244" s="57"/>
      <c r="N244" s="57"/>
      <c r="O244" s="57"/>
      <c r="P244" s="57"/>
      <c r="Q244" s="57"/>
      <c r="R244" s="57"/>
      <c r="S244" s="55">
        <f t="shared" si="69"/>
        <v>220.89999999999998</v>
      </c>
      <c r="T244" s="57">
        <v>18.510000000000002</v>
      </c>
      <c r="U244" s="57">
        <v>33.409999999999997</v>
      </c>
      <c r="V244" s="57">
        <v>15.27</v>
      </c>
      <c r="W244" s="57">
        <v>11.63</v>
      </c>
      <c r="X244" s="57">
        <v>26.9</v>
      </c>
      <c r="Y244" s="57">
        <v>21.55</v>
      </c>
      <c r="Z244" s="57">
        <v>24.46</v>
      </c>
      <c r="AA244" s="57">
        <v>22.32</v>
      </c>
      <c r="AB244" s="57">
        <v>46.85</v>
      </c>
      <c r="AC244" s="57"/>
      <c r="AE244" s="74">
        <f t="shared" si="70"/>
        <v>174.04999999999995</v>
      </c>
    </row>
    <row r="245" spans="1:31" ht="15.75" customHeight="1">
      <c r="A245" s="17"/>
      <c r="B245" s="17"/>
      <c r="C245" s="17">
        <v>2081501</v>
      </c>
      <c r="D245" s="18" t="s">
        <v>417</v>
      </c>
      <c r="E245" s="19" t="s">
        <v>418</v>
      </c>
      <c r="F245" s="20" t="s">
        <v>419</v>
      </c>
      <c r="G245" s="38" t="s">
        <v>420</v>
      </c>
      <c r="H245" s="113">
        <f t="shared" si="62"/>
        <v>830</v>
      </c>
      <c r="I245" s="55">
        <f t="shared" si="63"/>
        <v>892</v>
      </c>
      <c r="J245" s="55">
        <f t="shared" si="64"/>
        <v>10.5</v>
      </c>
      <c r="K245" s="57"/>
      <c r="L245" s="58"/>
      <c r="M245" s="57"/>
      <c r="N245" s="57">
        <v>3.5</v>
      </c>
      <c r="O245" s="57"/>
      <c r="P245" s="57">
        <v>1</v>
      </c>
      <c r="Q245" s="57">
        <v>5</v>
      </c>
      <c r="R245" s="57">
        <v>1</v>
      </c>
      <c r="S245" s="55">
        <f t="shared" si="69"/>
        <v>881.5</v>
      </c>
      <c r="T245" s="57">
        <v>106</v>
      </c>
      <c r="U245" s="57">
        <v>136</v>
      </c>
      <c r="V245" s="57">
        <v>107</v>
      </c>
      <c r="W245" s="57">
        <v>55</v>
      </c>
      <c r="X245" s="57">
        <v>158</v>
      </c>
      <c r="Y245" s="57">
        <v>167</v>
      </c>
      <c r="Z245" s="57">
        <v>30</v>
      </c>
      <c r="AA245" s="57">
        <v>60.5</v>
      </c>
      <c r="AB245" s="57">
        <v>62</v>
      </c>
      <c r="AC245" s="57"/>
      <c r="AE245" s="74">
        <f t="shared" si="70"/>
        <v>830</v>
      </c>
    </row>
    <row r="246" spans="1:31" ht="15.75" customHeight="1">
      <c r="A246" s="17"/>
      <c r="B246" s="17"/>
      <c r="C246" s="17"/>
      <c r="D246" s="18"/>
      <c r="E246" s="19"/>
      <c r="F246" s="20"/>
      <c r="G246" s="38"/>
      <c r="H246" s="113">
        <f t="shared" si="62"/>
        <v>0</v>
      </c>
      <c r="I246" s="55">
        <f t="shared" si="63"/>
        <v>0</v>
      </c>
      <c r="J246" s="55">
        <f t="shared" si="64"/>
        <v>0</v>
      </c>
      <c r="K246" s="57"/>
      <c r="L246" s="58"/>
      <c r="M246" s="57"/>
      <c r="N246" s="57"/>
      <c r="O246" s="57"/>
      <c r="P246" s="57"/>
      <c r="Q246" s="57"/>
      <c r="R246" s="57"/>
      <c r="S246" s="55">
        <f t="shared" si="69"/>
        <v>0</v>
      </c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E246" s="74">
        <f t="shared" si="70"/>
        <v>0</v>
      </c>
    </row>
    <row r="247" spans="1:31" ht="15.75" customHeight="1">
      <c r="A247" s="17"/>
      <c r="B247" s="17"/>
      <c r="C247" s="17"/>
      <c r="D247" s="18"/>
      <c r="E247" s="19"/>
      <c r="F247" s="20"/>
      <c r="G247" s="38"/>
      <c r="H247" s="113">
        <f t="shared" si="62"/>
        <v>0</v>
      </c>
      <c r="I247" s="55">
        <f t="shared" si="63"/>
        <v>0</v>
      </c>
      <c r="J247" s="55">
        <f t="shared" si="64"/>
        <v>0</v>
      </c>
      <c r="K247" s="57"/>
      <c r="L247" s="58"/>
      <c r="M247" s="57"/>
      <c r="N247" s="57"/>
      <c r="O247" s="57"/>
      <c r="P247" s="57"/>
      <c r="Q247" s="57"/>
      <c r="R247" s="57"/>
      <c r="S247" s="55">
        <f t="shared" si="69"/>
        <v>0</v>
      </c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E247" s="74">
        <f t="shared" si="70"/>
        <v>0</v>
      </c>
    </row>
    <row r="248" spans="1:31" ht="15.75" customHeight="1">
      <c r="A248" s="17"/>
      <c r="B248" s="17"/>
      <c r="C248" s="17"/>
      <c r="D248" s="18"/>
      <c r="E248" s="19"/>
      <c r="F248" s="20"/>
      <c r="G248" s="38"/>
      <c r="H248" s="113">
        <f t="shared" si="62"/>
        <v>0</v>
      </c>
      <c r="I248" s="55">
        <f t="shared" si="63"/>
        <v>0</v>
      </c>
      <c r="J248" s="55">
        <f t="shared" si="64"/>
        <v>0</v>
      </c>
      <c r="K248" s="57"/>
      <c r="L248" s="58"/>
      <c r="M248" s="57"/>
      <c r="N248" s="57"/>
      <c r="O248" s="57"/>
      <c r="P248" s="57"/>
      <c r="Q248" s="57"/>
      <c r="R248" s="57"/>
      <c r="S248" s="55">
        <f t="shared" si="69"/>
        <v>0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E248" s="74">
        <f t="shared" si="70"/>
        <v>0</v>
      </c>
    </row>
    <row r="249" spans="1:31" ht="24.75" customHeight="1">
      <c r="A249" s="17" t="s">
        <v>421</v>
      </c>
      <c r="B249" s="17"/>
      <c r="C249" s="17"/>
      <c r="D249" s="18"/>
      <c r="E249" s="19"/>
      <c r="F249" s="20"/>
      <c r="G249" s="28" t="s">
        <v>422</v>
      </c>
      <c r="H249" s="113">
        <f t="shared" si="62"/>
        <v>31398.700000000004</v>
      </c>
      <c r="I249" s="55">
        <f t="shared" si="63"/>
        <v>34934.800000000003</v>
      </c>
      <c r="J249" s="55">
        <f t="shared" si="64"/>
        <v>1739.3000000000002</v>
      </c>
      <c r="K249" s="57">
        <f t="shared" ref="K249:R249" si="73">SUM(K250:K275)</f>
        <v>0</v>
      </c>
      <c r="L249" s="58">
        <f t="shared" si="73"/>
        <v>920.8</v>
      </c>
      <c r="M249" s="57">
        <f t="shared" si="73"/>
        <v>13</v>
      </c>
      <c r="N249" s="57">
        <f t="shared" si="73"/>
        <v>191.9</v>
      </c>
      <c r="O249" s="57">
        <f t="shared" si="73"/>
        <v>147.19999999999999</v>
      </c>
      <c r="P249" s="57">
        <f t="shared" si="73"/>
        <v>50.8</v>
      </c>
      <c r="Q249" s="57">
        <f t="shared" si="73"/>
        <v>317.20000000000005</v>
      </c>
      <c r="R249" s="57">
        <f t="shared" si="73"/>
        <v>98.399999999999991</v>
      </c>
      <c r="S249" s="55">
        <f t="shared" si="69"/>
        <v>33195.5</v>
      </c>
      <c r="T249" s="57">
        <f t="shared" ref="T249:AC249" si="74">SUM(T250:T275)</f>
        <v>3906.6</v>
      </c>
      <c r="U249" s="57">
        <f t="shared" si="74"/>
        <v>4581.3999999999996</v>
      </c>
      <c r="V249" s="57">
        <f t="shared" si="74"/>
        <v>3955.8999999999996</v>
      </c>
      <c r="W249" s="57">
        <f t="shared" si="74"/>
        <v>2232.8000000000002</v>
      </c>
      <c r="X249" s="57">
        <f t="shared" si="74"/>
        <v>4411.2000000000007</v>
      </c>
      <c r="Y249" s="57">
        <f t="shared" si="74"/>
        <v>3981.7</v>
      </c>
      <c r="Z249" s="57">
        <f t="shared" si="74"/>
        <v>2991.8</v>
      </c>
      <c r="AA249" s="57">
        <f t="shared" si="74"/>
        <v>3598</v>
      </c>
      <c r="AB249" s="57">
        <f t="shared" si="74"/>
        <v>3536.1</v>
      </c>
      <c r="AC249" s="57">
        <f t="shared" si="74"/>
        <v>0</v>
      </c>
      <c r="AE249" s="74">
        <f t="shared" si="70"/>
        <v>30477.900000000005</v>
      </c>
    </row>
    <row r="250" spans="1:31" ht="15.75" customHeight="1">
      <c r="A250" s="17"/>
      <c r="B250" s="17"/>
      <c r="C250" s="17">
        <v>2100504</v>
      </c>
      <c r="D250" s="18" t="s">
        <v>423</v>
      </c>
      <c r="E250" s="19" t="s">
        <v>424</v>
      </c>
      <c r="F250" s="20" t="s">
        <v>425</v>
      </c>
      <c r="G250" s="38" t="s">
        <v>426</v>
      </c>
      <c r="H250" s="113">
        <f t="shared" si="62"/>
        <v>0</v>
      </c>
      <c r="I250" s="55">
        <f t="shared" si="63"/>
        <v>0</v>
      </c>
      <c r="J250" s="55">
        <f t="shared" si="64"/>
        <v>0</v>
      </c>
      <c r="K250" s="57"/>
      <c r="L250" s="58"/>
      <c r="M250" s="57"/>
      <c r="N250" s="57"/>
      <c r="O250" s="57"/>
      <c r="P250" s="57"/>
      <c r="Q250" s="57"/>
      <c r="R250" s="57"/>
      <c r="S250" s="55">
        <f t="shared" si="69"/>
        <v>0</v>
      </c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E250" s="74">
        <f t="shared" si="70"/>
        <v>0</v>
      </c>
    </row>
    <row r="251" spans="1:31" ht="15.75" customHeight="1">
      <c r="A251" s="17"/>
      <c r="B251" s="17"/>
      <c r="C251" s="17">
        <v>210</v>
      </c>
      <c r="D251" s="18" t="s">
        <v>427</v>
      </c>
      <c r="E251" s="19"/>
      <c r="F251" s="20"/>
      <c r="G251" s="38"/>
      <c r="H251" s="113">
        <f t="shared" si="62"/>
        <v>0</v>
      </c>
      <c r="I251" s="55">
        <f t="shared" si="63"/>
        <v>0</v>
      </c>
      <c r="J251" s="55">
        <f t="shared" si="64"/>
        <v>0</v>
      </c>
      <c r="K251" s="57"/>
      <c r="L251" s="58"/>
      <c r="M251" s="57"/>
      <c r="N251" s="57"/>
      <c r="O251" s="57"/>
      <c r="P251" s="57"/>
      <c r="Q251" s="57"/>
      <c r="R251" s="57"/>
      <c r="S251" s="55">
        <f t="shared" si="69"/>
        <v>0</v>
      </c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E251" s="74">
        <f t="shared" si="70"/>
        <v>0</v>
      </c>
    </row>
    <row r="252" spans="1:31" ht="15.75" customHeight="1">
      <c r="A252" s="17"/>
      <c r="B252" s="17"/>
      <c r="C252" s="17">
        <v>2100408</v>
      </c>
      <c r="D252" s="18" t="s">
        <v>120</v>
      </c>
      <c r="E252" s="19" t="s">
        <v>121</v>
      </c>
      <c r="F252" s="20" t="s">
        <v>122</v>
      </c>
      <c r="G252" s="38" t="s">
        <v>123</v>
      </c>
      <c r="H252" s="113">
        <f t="shared" si="62"/>
        <v>15574.5</v>
      </c>
      <c r="I252" s="55">
        <f t="shared" si="63"/>
        <v>17329.5</v>
      </c>
      <c r="J252" s="55">
        <f t="shared" si="64"/>
        <v>477.30000000000007</v>
      </c>
      <c r="K252" s="57"/>
      <c r="L252" s="58"/>
      <c r="M252" s="57"/>
      <c r="N252" s="57">
        <v>81.099999999999994</v>
      </c>
      <c r="O252" s="57">
        <v>108.2</v>
      </c>
      <c r="P252" s="57">
        <v>23.8</v>
      </c>
      <c r="Q252" s="57">
        <v>193.6</v>
      </c>
      <c r="R252" s="57">
        <v>70.599999999999994</v>
      </c>
      <c r="S252" s="55">
        <f t="shared" si="69"/>
        <v>16852.2</v>
      </c>
      <c r="T252" s="57">
        <v>1843.2</v>
      </c>
      <c r="U252" s="57">
        <v>2156.4</v>
      </c>
      <c r="V252" s="57">
        <v>1807.2</v>
      </c>
      <c r="W252" s="57">
        <v>1004.4</v>
      </c>
      <c r="X252" s="57">
        <v>3002.4</v>
      </c>
      <c r="Y252" s="57">
        <v>2037.6</v>
      </c>
      <c r="Z252" s="57">
        <v>1608.8</v>
      </c>
      <c r="AA252" s="57">
        <v>1637.2</v>
      </c>
      <c r="AB252" s="57">
        <v>1755</v>
      </c>
      <c r="AC252" s="57"/>
      <c r="AE252" s="74">
        <f t="shared" si="70"/>
        <v>15574.5</v>
      </c>
    </row>
    <row r="253" spans="1:31" ht="15.75" customHeight="1">
      <c r="A253" s="17"/>
      <c r="B253" s="17">
        <v>51301</v>
      </c>
      <c r="C253" s="17">
        <v>2100399</v>
      </c>
      <c r="D253" s="18" t="s">
        <v>111</v>
      </c>
      <c r="E253" s="19" t="s">
        <v>112</v>
      </c>
      <c r="F253" s="20" t="s">
        <v>113</v>
      </c>
      <c r="G253" s="38" t="s">
        <v>114</v>
      </c>
      <c r="H253" s="113">
        <f t="shared" si="62"/>
        <v>4778</v>
      </c>
      <c r="I253" s="55">
        <f t="shared" si="63"/>
        <v>5321</v>
      </c>
      <c r="J253" s="55">
        <f t="shared" si="64"/>
        <v>81</v>
      </c>
      <c r="K253" s="57"/>
      <c r="L253" s="58"/>
      <c r="M253" s="57"/>
      <c r="N253" s="57">
        <v>29</v>
      </c>
      <c r="O253" s="57">
        <v>20</v>
      </c>
      <c r="P253" s="57">
        <v>4</v>
      </c>
      <c r="Q253" s="57">
        <v>27</v>
      </c>
      <c r="R253" s="57">
        <v>1</v>
      </c>
      <c r="S253" s="55">
        <f t="shared" si="69"/>
        <v>5240</v>
      </c>
      <c r="T253" s="57">
        <v>713</v>
      </c>
      <c r="U253" s="57">
        <v>863</v>
      </c>
      <c r="V253" s="57">
        <v>749</v>
      </c>
      <c r="W253" s="57">
        <v>337</v>
      </c>
      <c r="X253" s="57">
        <v>454</v>
      </c>
      <c r="Y253" s="57">
        <v>616</v>
      </c>
      <c r="Z253" s="57">
        <v>321</v>
      </c>
      <c r="AA253" s="57">
        <v>644</v>
      </c>
      <c r="AB253" s="57">
        <v>543</v>
      </c>
      <c r="AC253" s="57"/>
      <c r="AE253" s="74">
        <f t="shared" si="70"/>
        <v>4778</v>
      </c>
    </row>
    <row r="254" spans="1:31" ht="15.75" customHeight="1">
      <c r="A254" s="17"/>
      <c r="B254" s="17">
        <v>51301</v>
      </c>
      <c r="C254" s="17">
        <v>2100510</v>
      </c>
      <c r="D254" s="18" t="s">
        <v>428</v>
      </c>
      <c r="E254" s="19" t="s">
        <v>429</v>
      </c>
      <c r="F254" s="20" t="s">
        <v>430</v>
      </c>
      <c r="G254" s="38" t="s">
        <v>431</v>
      </c>
      <c r="H254" s="113">
        <f t="shared" si="62"/>
        <v>133</v>
      </c>
      <c r="I254" s="55">
        <f t="shared" si="63"/>
        <v>133</v>
      </c>
      <c r="J254" s="55">
        <f t="shared" si="64"/>
        <v>133</v>
      </c>
      <c r="K254" s="57"/>
      <c r="L254" s="58">
        <v>133</v>
      </c>
      <c r="M254" s="57"/>
      <c r="N254" s="57"/>
      <c r="O254" s="57"/>
      <c r="P254" s="57"/>
      <c r="Q254" s="57"/>
      <c r="R254" s="57"/>
      <c r="S254" s="55">
        <f t="shared" si="69"/>
        <v>0</v>
      </c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E254" s="74">
        <f t="shared" si="70"/>
        <v>0</v>
      </c>
    </row>
    <row r="255" spans="1:31" ht="15.75" customHeight="1">
      <c r="A255" s="17"/>
      <c r="B255" s="17">
        <v>51301</v>
      </c>
      <c r="C255" s="17">
        <v>2100717</v>
      </c>
      <c r="D255" s="18" t="s">
        <v>124</v>
      </c>
      <c r="E255" s="19" t="s">
        <v>125</v>
      </c>
      <c r="F255" s="20" t="s">
        <v>126</v>
      </c>
      <c r="G255" s="38" t="s">
        <v>127</v>
      </c>
      <c r="H255" s="113">
        <f t="shared" si="62"/>
        <v>2194</v>
      </c>
      <c r="I255" s="55">
        <f t="shared" si="63"/>
        <v>2442</v>
      </c>
      <c r="J255" s="55">
        <f t="shared" si="64"/>
        <v>84</v>
      </c>
      <c r="K255" s="57"/>
      <c r="L255" s="58"/>
      <c r="M255" s="57"/>
      <c r="N255" s="57">
        <v>18</v>
      </c>
      <c r="O255" s="57">
        <v>18</v>
      </c>
      <c r="P255" s="57">
        <v>4</v>
      </c>
      <c r="Q255" s="57">
        <v>36</v>
      </c>
      <c r="R255" s="57">
        <v>8</v>
      </c>
      <c r="S255" s="55">
        <f t="shared" si="69"/>
        <v>2358</v>
      </c>
      <c r="T255" s="57">
        <v>292</v>
      </c>
      <c r="U255" s="57">
        <v>255</v>
      </c>
      <c r="V255" s="57">
        <v>281</v>
      </c>
      <c r="W255" s="57">
        <v>181</v>
      </c>
      <c r="X255" s="57">
        <v>367</v>
      </c>
      <c r="Y255" s="57">
        <v>232</v>
      </c>
      <c r="Z255" s="57">
        <v>260</v>
      </c>
      <c r="AA255" s="57">
        <v>242</v>
      </c>
      <c r="AB255" s="57">
        <v>248</v>
      </c>
      <c r="AC255" s="57"/>
      <c r="AE255" s="74">
        <f t="shared" si="70"/>
        <v>2194</v>
      </c>
    </row>
    <row r="256" spans="1:31" ht="15.75" customHeight="1">
      <c r="A256" s="17"/>
      <c r="B256" s="17"/>
      <c r="C256" s="17">
        <v>2100299</v>
      </c>
      <c r="D256" s="18" t="s">
        <v>107</v>
      </c>
      <c r="E256" s="19"/>
      <c r="F256" s="20"/>
      <c r="G256" s="38"/>
      <c r="H256" s="113">
        <f t="shared" si="62"/>
        <v>0</v>
      </c>
      <c r="I256" s="55">
        <f t="shared" si="63"/>
        <v>0</v>
      </c>
      <c r="J256" s="55">
        <f t="shared" si="64"/>
        <v>0</v>
      </c>
      <c r="K256" s="57"/>
      <c r="L256" s="58"/>
      <c r="M256" s="57"/>
      <c r="N256" s="57"/>
      <c r="O256" s="57"/>
      <c r="P256" s="57"/>
      <c r="Q256" s="57"/>
      <c r="R256" s="57"/>
      <c r="S256" s="55">
        <f t="shared" si="69"/>
        <v>0</v>
      </c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E256" s="74">
        <f t="shared" si="70"/>
        <v>0</v>
      </c>
    </row>
    <row r="257" spans="1:31" ht="15.75" customHeight="1">
      <c r="A257" s="17"/>
      <c r="B257" s="17">
        <v>51301</v>
      </c>
      <c r="C257" s="17">
        <v>2100601</v>
      </c>
      <c r="D257" s="18" t="s">
        <v>432</v>
      </c>
      <c r="E257" s="19" t="s">
        <v>433</v>
      </c>
      <c r="F257" s="20" t="s">
        <v>434</v>
      </c>
      <c r="G257" s="38" t="s">
        <v>123</v>
      </c>
      <c r="H257" s="113">
        <f t="shared" si="62"/>
        <v>505</v>
      </c>
      <c r="I257" s="55">
        <f t="shared" si="63"/>
        <v>505</v>
      </c>
      <c r="J257" s="55">
        <f t="shared" si="64"/>
        <v>70</v>
      </c>
      <c r="K257" s="57"/>
      <c r="L257" s="58">
        <v>70</v>
      </c>
      <c r="M257" s="57"/>
      <c r="N257" s="57"/>
      <c r="O257" s="57"/>
      <c r="P257" s="57"/>
      <c r="Q257" s="57"/>
      <c r="R257" s="57"/>
      <c r="S257" s="55">
        <f t="shared" si="69"/>
        <v>435</v>
      </c>
      <c r="T257" s="57">
        <v>75</v>
      </c>
      <c r="U257" s="57">
        <v>135</v>
      </c>
      <c r="V257" s="57">
        <v>45</v>
      </c>
      <c r="W257" s="57">
        <v>30</v>
      </c>
      <c r="X257" s="57"/>
      <c r="Y257" s="57">
        <v>60</v>
      </c>
      <c r="Z257" s="57">
        <v>15</v>
      </c>
      <c r="AA257" s="57">
        <v>75</v>
      </c>
      <c r="AB257" s="57"/>
      <c r="AC257" s="57"/>
      <c r="AE257" s="74">
        <f t="shared" si="70"/>
        <v>435</v>
      </c>
    </row>
    <row r="258" spans="1:31" ht="15.75" customHeight="1">
      <c r="A258" s="17"/>
      <c r="B258" s="17"/>
      <c r="C258" s="17">
        <v>2100301</v>
      </c>
      <c r="D258" s="18" t="s">
        <v>427</v>
      </c>
      <c r="E258" s="19" t="s">
        <v>435</v>
      </c>
      <c r="F258" s="20" t="s">
        <v>436</v>
      </c>
      <c r="G258" s="38" t="s">
        <v>123</v>
      </c>
      <c r="H258" s="113">
        <f t="shared" si="62"/>
        <v>123.2</v>
      </c>
      <c r="I258" s="55">
        <f t="shared" si="63"/>
        <v>127.3</v>
      </c>
      <c r="J258" s="55">
        <f t="shared" si="64"/>
        <v>65.8</v>
      </c>
      <c r="K258" s="57"/>
      <c r="L258" s="58">
        <v>65.8</v>
      </c>
      <c r="M258" s="57"/>
      <c r="N258" s="57"/>
      <c r="O258" s="57"/>
      <c r="P258" s="57"/>
      <c r="Q258" s="57"/>
      <c r="R258" s="57"/>
      <c r="S258" s="55">
        <f t="shared" si="69"/>
        <v>61.5</v>
      </c>
      <c r="T258" s="57">
        <v>4.4000000000000004</v>
      </c>
      <c r="U258" s="57">
        <v>4</v>
      </c>
      <c r="V258" s="57">
        <v>3.7</v>
      </c>
      <c r="W258" s="57">
        <v>12.4</v>
      </c>
      <c r="X258" s="57">
        <v>4.8</v>
      </c>
      <c r="Y258" s="57">
        <v>14.1</v>
      </c>
      <c r="Z258" s="57">
        <v>7</v>
      </c>
      <c r="AA258" s="57">
        <v>7</v>
      </c>
      <c r="AB258" s="57">
        <v>4.0999999999999996</v>
      </c>
      <c r="AC258" s="57"/>
      <c r="AE258" s="74">
        <f t="shared" si="70"/>
        <v>57.400000000000006</v>
      </c>
    </row>
    <row r="259" spans="1:31" ht="15.75" customHeight="1">
      <c r="A259" s="17"/>
      <c r="B259" s="17"/>
      <c r="C259" s="17">
        <v>2100409</v>
      </c>
      <c r="D259" s="18" t="s">
        <v>115</v>
      </c>
      <c r="E259" s="19" t="s">
        <v>437</v>
      </c>
      <c r="F259" s="20" t="s">
        <v>438</v>
      </c>
      <c r="G259" s="38" t="s">
        <v>439</v>
      </c>
      <c r="H259" s="113">
        <f t="shared" si="62"/>
        <v>592</v>
      </c>
      <c r="I259" s="55">
        <f t="shared" si="63"/>
        <v>641</v>
      </c>
      <c r="J259" s="55">
        <f t="shared" si="64"/>
        <v>191</v>
      </c>
      <c r="K259" s="57"/>
      <c r="L259" s="58">
        <v>191</v>
      </c>
      <c r="M259" s="57"/>
      <c r="N259" s="57"/>
      <c r="O259" s="57"/>
      <c r="P259" s="57"/>
      <c r="Q259" s="57"/>
      <c r="R259" s="57"/>
      <c r="S259" s="55">
        <f t="shared" si="69"/>
        <v>450</v>
      </c>
      <c r="T259" s="57">
        <v>44</v>
      </c>
      <c r="U259" s="57">
        <v>52</v>
      </c>
      <c r="V259" s="57">
        <v>46</v>
      </c>
      <c r="W259" s="57">
        <v>26</v>
      </c>
      <c r="X259" s="57">
        <v>52</v>
      </c>
      <c r="Y259" s="57">
        <v>38</v>
      </c>
      <c r="Z259" s="57">
        <v>54</v>
      </c>
      <c r="AA259" s="57">
        <v>89</v>
      </c>
      <c r="AB259" s="57">
        <v>49</v>
      </c>
      <c r="AC259" s="57"/>
      <c r="AE259" s="74">
        <f t="shared" si="70"/>
        <v>401</v>
      </c>
    </row>
    <row r="260" spans="1:31" ht="15.75" customHeight="1">
      <c r="A260" s="17"/>
      <c r="B260" s="17"/>
      <c r="C260" s="17">
        <v>2100299</v>
      </c>
      <c r="D260" s="18" t="s">
        <v>107</v>
      </c>
      <c r="E260" s="19" t="s">
        <v>108</v>
      </c>
      <c r="F260" s="20" t="s">
        <v>109</v>
      </c>
      <c r="G260" s="38" t="s">
        <v>110</v>
      </c>
      <c r="H260" s="113">
        <f t="shared" si="62"/>
        <v>1600</v>
      </c>
      <c r="I260" s="55">
        <f t="shared" si="63"/>
        <v>1840</v>
      </c>
      <c r="J260" s="55">
        <f t="shared" si="64"/>
        <v>0</v>
      </c>
      <c r="K260" s="57"/>
      <c r="L260" s="58"/>
      <c r="M260" s="57"/>
      <c r="N260" s="57"/>
      <c r="O260" s="57"/>
      <c r="P260" s="57"/>
      <c r="Q260" s="57"/>
      <c r="R260" s="57"/>
      <c r="S260" s="55">
        <f t="shared" si="69"/>
        <v>1840</v>
      </c>
      <c r="T260" s="57">
        <v>240</v>
      </c>
      <c r="U260" s="57">
        <v>240</v>
      </c>
      <c r="V260" s="57">
        <v>240</v>
      </c>
      <c r="W260" s="57">
        <v>240</v>
      </c>
      <c r="X260" s="57">
        <v>240</v>
      </c>
      <c r="Y260" s="57">
        <v>240</v>
      </c>
      <c r="Z260" s="57">
        <v>80</v>
      </c>
      <c r="AA260" s="57">
        <v>80</v>
      </c>
      <c r="AB260" s="57">
        <v>240</v>
      </c>
      <c r="AC260" s="57"/>
      <c r="AE260" s="74">
        <f t="shared" si="70"/>
        <v>1600</v>
      </c>
    </row>
    <row r="261" spans="1:31" ht="15.75" customHeight="1">
      <c r="A261" s="17"/>
      <c r="B261" s="17">
        <v>51301</v>
      </c>
      <c r="C261" s="17">
        <v>2109901</v>
      </c>
      <c r="D261" s="18" t="s">
        <v>440</v>
      </c>
      <c r="E261" s="19" t="s">
        <v>441</v>
      </c>
      <c r="F261" s="20" t="s">
        <v>442</v>
      </c>
      <c r="G261" s="38" t="s">
        <v>443</v>
      </c>
      <c r="H261" s="113">
        <f t="shared" ref="H261:H286" si="75">I261-AB261-AC261</f>
        <v>461</v>
      </c>
      <c r="I261" s="55">
        <f t="shared" si="63"/>
        <v>461</v>
      </c>
      <c r="J261" s="55">
        <f t="shared" si="64"/>
        <v>461</v>
      </c>
      <c r="K261" s="57"/>
      <c r="L261" s="58">
        <v>461</v>
      </c>
      <c r="M261" s="57"/>
      <c r="N261" s="57"/>
      <c r="O261" s="57"/>
      <c r="P261" s="57"/>
      <c r="Q261" s="57"/>
      <c r="R261" s="57"/>
      <c r="S261" s="55">
        <f t="shared" si="69"/>
        <v>0</v>
      </c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E261" s="74">
        <f t="shared" si="70"/>
        <v>0</v>
      </c>
    </row>
    <row r="262" spans="1:31" ht="15.75" customHeight="1">
      <c r="A262" s="17"/>
      <c r="B262" s="17"/>
      <c r="C262" s="17">
        <v>21014</v>
      </c>
      <c r="D262" s="18" t="s">
        <v>423</v>
      </c>
      <c r="E262" s="19" t="s">
        <v>444</v>
      </c>
      <c r="F262" s="20" t="s">
        <v>445</v>
      </c>
      <c r="G262" s="18" t="s">
        <v>446</v>
      </c>
      <c r="H262" s="113">
        <f t="shared" si="75"/>
        <v>669</v>
      </c>
      <c r="I262" s="55">
        <f t="shared" si="63"/>
        <v>775</v>
      </c>
      <c r="J262" s="55">
        <f t="shared" si="64"/>
        <v>12.2</v>
      </c>
      <c r="K262" s="57"/>
      <c r="L262" s="58"/>
      <c r="M262" s="57"/>
      <c r="N262" s="57">
        <v>3.8</v>
      </c>
      <c r="O262" s="57">
        <v>1</v>
      </c>
      <c r="P262" s="57">
        <v>1</v>
      </c>
      <c r="Q262" s="57">
        <v>5.6</v>
      </c>
      <c r="R262" s="57">
        <v>0.8</v>
      </c>
      <c r="S262" s="55">
        <f t="shared" si="69"/>
        <v>762.8</v>
      </c>
      <c r="T262" s="57">
        <v>69</v>
      </c>
      <c r="U262" s="57">
        <v>131</v>
      </c>
      <c r="V262" s="57">
        <v>92</v>
      </c>
      <c r="W262" s="57">
        <v>80</v>
      </c>
      <c r="X262" s="57">
        <v>85</v>
      </c>
      <c r="Y262" s="57">
        <v>69</v>
      </c>
      <c r="Z262" s="57">
        <v>62</v>
      </c>
      <c r="AA262" s="57">
        <v>68.8</v>
      </c>
      <c r="AB262" s="57">
        <v>106</v>
      </c>
      <c r="AC262" s="57"/>
      <c r="AE262" s="74">
        <f t="shared" si="70"/>
        <v>669</v>
      </c>
    </row>
    <row r="263" spans="1:31" ht="15.75" customHeight="1">
      <c r="A263" s="17"/>
      <c r="B263" s="17"/>
      <c r="C263" s="17"/>
      <c r="D263" s="18"/>
      <c r="E263" s="19"/>
      <c r="F263" s="20"/>
      <c r="G263" s="38"/>
      <c r="H263" s="113">
        <f t="shared" si="75"/>
        <v>0</v>
      </c>
      <c r="I263" s="55">
        <f t="shared" si="63"/>
        <v>0</v>
      </c>
      <c r="J263" s="55">
        <f t="shared" si="64"/>
        <v>0</v>
      </c>
      <c r="K263" s="57"/>
      <c r="L263" s="58"/>
      <c r="M263" s="57"/>
      <c r="N263" s="57"/>
      <c r="O263" s="57"/>
      <c r="P263" s="57"/>
      <c r="Q263" s="57"/>
      <c r="R263" s="57"/>
      <c r="S263" s="55">
        <f t="shared" si="69"/>
        <v>0</v>
      </c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E263" s="74">
        <f t="shared" si="70"/>
        <v>0</v>
      </c>
    </row>
    <row r="264" spans="1:31" ht="15.75" customHeight="1">
      <c r="A264" s="17"/>
      <c r="B264" s="17"/>
      <c r="C264" s="17"/>
      <c r="D264" s="18"/>
      <c r="E264" s="19"/>
      <c r="F264" s="20"/>
      <c r="G264" s="38"/>
      <c r="H264" s="113">
        <f t="shared" si="75"/>
        <v>0</v>
      </c>
      <c r="I264" s="55">
        <f t="shared" si="63"/>
        <v>0</v>
      </c>
      <c r="J264" s="55">
        <f t="shared" si="64"/>
        <v>0</v>
      </c>
      <c r="K264" s="57"/>
      <c r="L264" s="58"/>
      <c r="M264" s="57"/>
      <c r="N264" s="57"/>
      <c r="O264" s="57"/>
      <c r="P264" s="57"/>
      <c r="Q264" s="57"/>
      <c r="R264" s="57"/>
      <c r="S264" s="55">
        <f t="shared" si="69"/>
        <v>0</v>
      </c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E264" s="74">
        <f t="shared" si="70"/>
        <v>0</v>
      </c>
    </row>
    <row r="265" spans="1:31" ht="15.75" customHeight="1">
      <c r="A265" s="17"/>
      <c r="B265" s="17"/>
      <c r="C265" s="17"/>
      <c r="D265" s="18"/>
      <c r="E265" s="19"/>
      <c r="F265" s="20"/>
      <c r="G265" s="38"/>
      <c r="H265" s="113">
        <f t="shared" si="75"/>
        <v>0</v>
      </c>
      <c r="I265" s="55">
        <f t="shared" si="63"/>
        <v>0</v>
      </c>
      <c r="J265" s="55">
        <f t="shared" si="64"/>
        <v>0</v>
      </c>
      <c r="K265" s="57"/>
      <c r="L265" s="58"/>
      <c r="M265" s="57"/>
      <c r="N265" s="57"/>
      <c r="O265" s="57"/>
      <c r="P265" s="57"/>
      <c r="Q265" s="57"/>
      <c r="R265" s="57"/>
      <c r="S265" s="55">
        <f t="shared" si="69"/>
        <v>0</v>
      </c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E265" s="74">
        <f t="shared" si="70"/>
        <v>0</v>
      </c>
    </row>
    <row r="266" spans="1:31" ht="15.75" customHeight="1">
      <c r="A266" s="17"/>
      <c r="B266" s="17"/>
      <c r="C266" s="17"/>
      <c r="D266" s="18"/>
      <c r="E266" s="19"/>
      <c r="F266" s="20"/>
      <c r="G266" s="38"/>
      <c r="H266" s="113">
        <f t="shared" si="75"/>
        <v>0</v>
      </c>
      <c r="I266" s="55">
        <f t="shared" si="63"/>
        <v>0</v>
      </c>
      <c r="J266" s="55">
        <f t="shared" si="64"/>
        <v>0</v>
      </c>
      <c r="K266" s="57"/>
      <c r="L266" s="58"/>
      <c r="M266" s="57"/>
      <c r="N266" s="57"/>
      <c r="O266" s="57"/>
      <c r="P266" s="57"/>
      <c r="Q266" s="57"/>
      <c r="R266" s="57"/>
      <c r="S266" s="55">
        <f t="shared" si="69"/>
        <v>0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E266" s="74">
        <f t="shared" si="70"/>
        <v>0</v>
      </c>
    </row>
    <row r="267" spans="1:31" ht="15.75" customHeight="1">
      <c r="A267" s="17"/>
      <c r="B267" s="17"/>
      <c r="C267" s="17"/>
      <c r="D267" s="18"/>
      <c r="E267" s="19"/>
      <c r="F267" s="20"/>
      <c r="G267" s="38"/>
      <c r="H267" s="113">
        <f t="shared" si="75"/>
        <v>0</v>
      </c>
      <c r="I267" s="55">
        <f t="shared" si="63"/>
        <v>0</v>
      </c>
      <c r="J267" s="55">
        <f t="shared" si="64"/>
        <v>0</v>
      </c>
      <c r="K267" s="57"/>
      <c r="L267" s="58"/>
      <c r="M267" s="57"/>
      <c r="N267" s="57"/>
      <c r="O267" s="57"/>
      <c r="P267" s="57"/>
      <c r="Q267" s="57"/>
      <c r="R267" s="57"/>
      <c r="S267" s="55">
        <f t="shared" si="69"/>
        <v>0</v>
      </c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E267" s="74">
        <f t="shared" si="70"/>
        <v>0</v>
      </c>
    </row>
    <row r="268" spans="1:31" ht="15.75" customHeight="1">
      <c r="A268" s="17"/>
      <c r="B268" s="17"/>
      <c r="C268" s="17"/>
      <c r="D268" s="18"/>
      <c r="E268" s="19"/>
      <c r="F268" s="20"/>
      <c r="G268" s="38"/>
      <c r="H268" s="113">
        <f t="shared" si="75"/>
        <v>0</v>
      </c>
      <c r="I268" s="55">
        <f t="shared" si="63"/>
        <v>0</v>
      </c>
      <c r="J268" s="55">
        <f t="shared" si="64"/>
        <v>0</v>
      </c>
      <c r="K268" s="57"/>
      <c r="L268" s="58"/>
      <c r="M268" s="57"/>
      <c r="N268" s="57"/>
      <c r="O268" s="57"/>
      <c r="P268" s="57"/>
      <c r="Q268" s="57"/>
      <c r="R268" s="57"/>
      <c r="S268" s="55">
        <f t="shared" si="69"/>
        <v>0</v>
      </c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E268" s="74">
        <f t="shared" si="70"/>
        <v>0</v>
      </c>
    </row>
    <row r="269" spans="1:31" ht="15.75" customHeight="1">
      <c r="A269" s="17"/>
      <c r="B269" s="17"/>
      <c r="C269" s="17"/>
      <c r="D269" s="18"/>
      <c r="E269" s="19"/>
      <c r="F269" s="20"/>
      <c r="G269" s="38"/>
      <c r="H269" s="113">
        <f t="shared" si="75"/>
        <v>0</v>
      </c>
      <c r="I269" s="55">
        <f t="shared" si="63"/>
        <v>0</v>
      </c>
      <c r="J269" s="55">
        <f t="shared" si="64"/>
        <v>0</v>
      </c>
      <c r="K269" s="57"/>
      <c r="L269" s="58"/>
      <c r="M269" s="57"/>
      <c r="N269" s="57"/>
      <c r="O269" s="57"/>
      <c r="P269" s="57"/>
      <c r="Q269" s="57"/>
      <c r="R269" s="57"/>
      <c r="S269" s="55">
        <f t="shared" si="69"/>
        <v>0</v>
      </c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E269" s="74">
        <f t="shared" si="70"/>
        <v>0</v>
      </c>
    </row>
    <row r="270" spans="1:31" ht="15.75" customHeight="1">
      <c r="A270" s="17"/>
      <c r="B270" s="17"/>
      <c r="C270" s="17"/>
      <c r="D270" s="18"/>
      <c r="E270" s="19"/>
      <c r="F270" s="20"/>
      <c r="G270" s="38"/>
      <c r="H270" s="113">
        <f t="shared" si="75"/>
        <v>0</v>
      </c>
      <c r="I270" s="55">
        <f t="shared" si="63"/>
        <v>0</v>
      </c>
      <c r="J270" s="55">
        <f t="shared" si="64"/>
        <v>0</v>
      </c>
      <c r="K270" s="57"/>
      <c r="L270" s="58"/>
      <c r="M270" s="57"/>
      <c r="N270" s="57"/>
      <c r="O270" s="57"/>
      <c r="P270" s="57"/>
      <c r="Q270" s="57"/>
      <c r="R270" s="57"/>
      <c r="S270" s="55">
        <f t="shared" si="69"/>
        <v>0</v>
      </c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E270" s="74">
        <f t="shared" si="70"/>
        <v>0</v>
      </c>
    </row>
    <row r="271" spans="1:31" ht="15.75" customHeight="1">
      <c r="A271" s="17"/>
      <c r="B271" s="17"/>
      <c r="C271" s="17"/>
      <c r="D271" s="18"/>
      <c r="E271" s="19"/>
      <c r="F271" s="20"/>
      <c r="G271" s="38"/>
      <c r="H271" s="113">
        <f t="shared" si="75"/>
        <v>0</v>
      </c>
      <c r="I271" s="55">
        <f t="shared" si="63"/>
        <v>0</v>
      </c>
      <c r="J271" s="55">
        <f t="shared" si="64"/>
        <v>0</v>
      </c>
      <c r="K271" s="57"/>
      <c r="L271" s="58"/>
      <c r="M271" s="57"/>
      <c r="N271" s="57"/>
      <c r="O271" s="57"/>
      <c r="P271" s="57"/>
      <c r="Q271" s="57"/>
      <c r="R271" s="57"/>
      <c r="S271" s="55">
        <f t="shared" si="69"/>
        <v>0</v>
      </c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E271" s="74">
        <f t="shared" si="70"/>
        <v>0</v>
      </c>
    </row>
    <row r="272" spans="1:31" ht="15.75" customHeight="1">
      <c r="A272" s="17"/>
      <c r="B272" s="17"/>
      <c r="C272" s="17"/>
      <c r="D272" s="18"/>
      <c r="E272" s="19"/>
      <c r="F272" s="20"/>
      <c r="G272" s="38"/>
      <c r="H272" s="113">
        <f t="shared" si="75"/>
        <v>0</v>
      </c>
      <c r="I272" s="55">
        <f t="shared" si="63"/>
        <v>0</v>
      </c>
      <c r="J272" s="55">
        <f t="shared" si="64"/>
        <v>0</v>
      </c>
      <c r="K272" s="57"/>
      <c r="L272" s="58"/>
      <c r="M272" s="57"/>
      <c r="N272" s="57"/>
      <c r="O272" s="57"/>
      <c r="P272" s="57"/>
      <c r="Q272" s="57"/>
      <c r="R272" s="57"/>
      <c r="S272" s="55">
        <f t="shared" si="69"/>
        <v>0</v>
      </c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E272" s="74">
        <f t="shared" si="70"/>
        <v>0</v>
      </c>
    </row>
    <row r="273" spans="1:31" ht="15.75" customHeight="1">
      <c r="A273" s="17"/>
      <c r="B273" s="17"/>
      <c r="C273" s="17"/>
      <c r="D273" s="18"/>
      <c r="E273" s="19"/>
      <c r="F273" s="20"/>
      <c r="G273" s="38"/>
      <c r="H273" s="113">
        <f t="shared" si="75"/>
        <v>0</v>
      </c>
      <c r="I273" s="55">
        <f t="shared" si="63"/>
        <v>0</v>
      </c>
      <c r="J273" s="55">
        <f t="shared" si="64"/>
        <v>0</v>
      </c>
      <c r="K273" s="57"/>
      <c r="L273" s="58"/>
      <c r="M273" s="57"/>
      <c r="N273" s="57"/>
      <c r="O273" s="57"/>
      <c r="P273" s="57"/>
      <c r="Q273" s="57"/>
      <c r="R273" s="57"/>
      <c r="S273" s="55">
        <f t="shared" si="69"/>
        <v>0</v>
      </c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E273" s="74">
        <f t="shared" si="70"/>
        <v>0</v>
      </c>
    </row>
    <row r="274" spans="1:31" ht="15.75" customHeight="1">
      <c r="A274" s="17"/>
      <c r="B274" s="17"/>
      <c r="C274" s="17"/>
      <c r="D274" s="18"/>
      <c r="E274" s="19"/>
      <c r="F274" s="20"/>
      <c r="G274" s="38"/>
      <c r="H274" s="113">
        <f t="shared" si="75"/>
        <v>0</v>
      </c>
      <c r="I274" s="55">
        <f t="shared" si="63"/>
        <v>0</v>
      </c>
      <c r="J274" s="55">
        <f t="shared" si="64"/>
        <v>0</v>
      </c>
      <c r="K274" s="57"/>
      <c r="L274" s="58"/>
      <c r="M274" s="57"/>
      <c r="N274" s="57"/>
      <c r="O274" s="57"/>
      <c r="P274" s="57"/>
      <c r="Q274" s="57"/>
      <c r="R274" s="57"/>
      <c r="S274" s="55">
        <f t="shared" si="69"/>
        <v>0</v>
      </c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E274" s="74">
        <f t="shared" si="70"/>
        <v>0</v>
      </c>
    </row>
    <row r="275" spans="1:31" ht="15.75" customHeight="1">
      <c r="A275" s="17"/>
      <c r="B275" s="17">
        <v>51301</v>
      </c>
      <c r="C275" s="17">
        <v>2101301</v>
      </c>
      <c r="D275" s="18" t="s">
        <v>447</v>
      </c>
      <c r="E275" s="19" t="s">
        <v>448</v>
      </c>
      <c r="F275" s="20" t="s">
        <v>449</v>
      </c>
      <c r="G275" s="38" t="s">
        <v>450</v>
      </c>
      <c r="H275" s="113">
        <f t="shared" si="75"/>
        <v>4769</v>
      </c>
      <c r="I275" s="55">
        <f t="shared" si="63"/>
        <v>5360</v>
      </c>
      <c r="J275" s="55">
        <f t="shared" si="64"/>
        <v>164</v>
      </c>
      <c r="K275" s="57"/>
      <c r="L275" s="58"/>
      <c r="M275" s="57">
        <v>13</v>
      </c>
      <c r="N275" s="57">
        <v>60</v>
      </c>
      <c r="O275" s="57"/>
      <c r="P275" s="57">
        <v>18</v>
      </c>
      <c r="Q275" s="57">
        <v>55</v>
      </c>
      <c r="R275" s="57">
        <v>18</v>
      </c>
      <c r="S275" s="55">
        <f t="shared" si="69"/>
        <v>5196</v>
      </c>
      <c r="T275" s="57">
        <v>626</v>
      </c>
      <c r="U275" s="57">
        <v>745</v>
      </c>
      <c r="V275" s="57">
        <v>692</v>
      </c>
      <c r="W275" s="57">
        <v>322</v>
      </c>
      <c r="X275" s="57">
        <v>206</v>
      </c>
      <c r="Y275" s="57">
        <v>675</v>
      </c>
      <c r="Z275" s="57">
        <v>584</v>
      </c>
      <c r="AA275" s="57">
        <v>755</v>
      </c>
      <c r="AB275" s="57">
        <v>591</v>
      </c>
      <c r="AC275" s="57"/>
      <c r="AE275" s="74">
        <f t="shared" si="70"/>
        <v>4769</v>
      </c>
    </row>
    <row r="276" spans="1:31" ht="15.75" customHeight="1">
      <c r="A276" s="17" t="s">
        <v>451</v>
      </c>
      <c r="B276" s="17"/>
      <c r="C276" s="17"/>
      <c r="D276" s="18"/>
      <c r="E276" s="19"/>
      <c r="F276" s="20"/>
      <c r="G276" s="28" t="s">
        <v>452</v>
      </c>
      <c r="H276" s="113">
        <f t="shared" si="75"/>
        <v>3858.47</v>
      </c>
      <c r="I276" s="55">
        <f t="shared" si="63"/>
        <v>3858.47</v>
      </c>
      <c r="J276" s="55">
        <f t="shared" si="64"/>
        <v>34.5</v>
      </c>
      <c r="K276" s="57">
        <f t="shared" ref="K276:R276" si="76">SUM(K277:K282)</f>
        <v>0</v>
      </c>
      <c r="L276" s="58">
        <f t="shared" si="76"/>
        <v>0</v>
      </c>
      <c r="M276" s="57">
        <f t="shared" si="76"/>
        <v>0</v>
      </c>
      <c r="N276" s="57">
        <f t="shared" si="76"/>
        <v>0</v>
      </c>
      <c r="O276" s="57">
        <f t="shared" si="76"/>
        <v>6.98</v>
      </c>
      <c r="P276" s="57">
        <f t="shared" si="76"/>
        <v>0</v>
      </c>
      <c r="Q276" s="57">
        <f t="shared" si="76"/>
        <v>8.9499999999999993</v>
      </c>
      <c r="R276" s="57">
        <f t="shared" si="76"/>
        <v>18.57</v>
      </c>
      <c r="S276" s="55">
        <f t="shared" si="69"/>
        <v>3823.97</v>
      </c>
      <c r="T276" s="57">
        <f t="shared" ref="T276:AC276" si="77">SUM(T277:T282)</f>
        <v>795.14</v>
      </c>
      <c r="U276" s="57">
        <f t="shared" si="77"/>
        <v>760.45</v>
      </c>
      <c r="V276" s="57">
        <f t="shared" si="77"/>
        <v>595.35</v>
      </c>
      <c r="W276" s="57">
        <f t="shared" si="77"/>
        <v>535</v>
      </c>
      <c r="X276" s="57">
        <f t="shared" si="77"/>
        <v>0</v>
      </c>
      <c r="Y276" s="57">
        <f t="shared" si="77"/>
        <v>250</v>
      </c>
      <c r="Z276" s="57">
        <f t="shared" si="77"/>
        <v>327.64</v>
      </c>
      <c r="AA276" s="57">
        <f t="shared" si="77"/>
        <v>560.39</v>
      </c>
      <c r="AB276" s="57">
        <f t="shared" si="77"/>
        <v>0</v>
      </c>
      <c r="AC276" s="57">
        <f t="shared" si="77"/>
        <v>0</v>
      </c>
      <c r="AE276" s="74">
        <f t="shared" si="70"/>
        <v>3858.47</v>
      </c>
    </row>
    <row r="277" spans="1:31" ht="15.75" customHeight="1">
      <c r="A277" s="17"/>
      <c r="B277" s="17"/>
      <c r="C277" s="17">
        <v>2110403</v>
      </c>
      <c r="D277" s="18" t="s">
        <v>453</v>
      </c>
      <c r="E277" s="19" t="s">
        <v>454</v>
      </c>
      <c r="F277" s="20" t="s">
        <v>455</v>
      </c>
      <c r="G277" s="38"/>
      <c r="H277" s="113">
        <f t="shared" si="75"/>
        <v>0</v>
      </c>
      <c r="I277" s="55">
        <f t="shared" si="63"/>
        <v>0</v>
      </c>
      <c r="J277" s="55">
        <f t="shared" si="64"/>
        <v>0</v>
      </c>
      <c r="K277" s="57"/>
      <c r="L277" s="58"/>
      <c r="M277" s="57"/>
      <c r="N277" s="57"/>
      <c r="O277" s="57"/>
      <c r="P277" s="57"/>
      <c r="Q277" s="57"/>
      <c r="R277" s="57"/>
      <c r="S277" s="55">
        <f t="shared" si="69"/>
        <v>0</v>
      </c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E277" s="74">
        <f t="shared" si="70"/>
        <v>0</v>
      </c>
    </row>
    <row r="278" spans="1:31" ht="15.75" customHeight="1">
      <c r="A278" s="17"/>
      <c r="B278" s="17"/>
      <c r="C278" s="17">
        <v>2110301</v>
      </c>
      <c r="D278" s="18" t="s">
        <v>145</v>
      </c>
      <c r="E278" s="19"/>
      <c r="F278" s="20"/>
      <c r="G278" s="38"/>
      <c r="H278" s="113">
        <f t="shared" si="75"/>
        <v>0</v>
      </c>
      <c r="I278" s="66">
        <f t="shared" si="63"/>
        <v>0</v>
      </c>
      <c r="J278" s="55">
        <f t="shared" si="64"/>
        <v>0</v>
      </c>
      <c r="K278" s="57"/>
      <c r="L278" s="58"/>
      <c r="M278" s="57"/>
      <c r="N278" s="57"/>
      <c r="O278" s="57"/>
      <c r="P278" s="57"/>
      <c r="Q278" s="57"/>
      <c r="R278" s="57"/>
      <c r="S278" s="55">
        <f t="shared" si="69"/>
        <v>0</v>
      </c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E278" s="74">
        <f t="shared" si="70"/>
        <v>0</v>
      </c>
    </row>
    <row r="279" spans="1:31" ht="15.75" customHeight="1">
      <c r="A279" s="17"/>
      <c r="B279" s="17"/>
      <c r="C279" s="17">
        <v>2110507</v>
      </c>
      <c r="D279" s="18"/>
      <c r="E279" s="19" t="s">
        <v>134</v>
      </c>
      <c r="F279" s="20" t="s">
        <v>135</v>
      </c>
      <c r="G279" s="38" t="s">
        <v>136</v>
      </c>
      <c r="H279" s="113">
        <f t="shared" si="75"/>
        <v>50.25</v>
      </c>
      <c r="I279" s="66">
        <f t="shared" ref="I279:I284" si="78">SUM(J279,S279)</f>
        <v>50.25</v>
      </c>
      <c r="J279" s="55">
        <f t="shared" ref="J279:J284" si="79">SUM(K279:R279)</f>
        <v>0</v>
      </c>
      <c r="K279" s="57"/>
      <c r="L279" s="58"/>
      <c r="M279" s="57"/>
      <c r="N279" s="57"/>
      <c r="O279" s="57"/>
      <c r="P279" s="57"/>
      <c r="Q279" s="57"/>
      <c r="R279" s="57"/>
      <c r="S279" s="55">
        <f t="shared" si="69"/>
        <v>50.25</v>
      </c>
      <c r="T279" s="57">
        <v>9.0500000000000007</v>
      </c>
      <c r="U279" s="57"/>
      <c r="V279" s="57">
        <v>41.2</v>
      </c>
      <c r="W279" s="57"/>
      <c r="X279" s="57"/>
      <c r="Y279" s="57"/>
      <c r="Z279" s="57"/>
      <c r="AA279" s="57"/>
      <c r="AB279" s="57"/>
      <c r="AC279" s="57"/>
      <c r="AE279" s="74">
        <f t="shared" si="70"/>
        <v>50.25</v>
      </c>
    </row>
    <row r="280" spans="1:31" ht="15.75" customHeight="1">
      <c r="A280" s="17"/>
      <c r="B280" s="17"/>
      <c r="C280" s="17">
        <v>2110602</v>
      </c>
      <c r="D280" s="18"/>
      <c r="E280" s="19" t="s">
        <v>134</v>
      </c>
      <c r="F280" s="20" t="s">
        <v>135</v>
      </c>
      <c r="G280" s="38" t="s">
        <v>136</v>
      </c>
      <c r="H280" s="113">
        <f t="shared" si="75"/>
        <v>3808.22</v>
      </c>
      <c r="I280" s="55">
        <f t="shared" si="78"/>
        <v>3808.22</v>
      </c>
      <c r="J280" s="55">
        <f t="shared" si="79"/>
        <v>34.5</v>
      </c>
      <c r="K280" s="57"/>
      <c r="L280" s="58"/>
      <c r="M280" s="57"/>
      <c r="N280" s="57"/>
      <c r="O280" s="57">
        <v>6.98</v>
      </c>
      <c r="P280" s="57"/>
      <c r="Q280" s="57">
        <v>8.9499999999999993</v>
      </c>
      <c r="R280" s="57">
        <v>18.57</v>
      </c>
      <c r="S280" s="55">
        <f t="shared" si="69"/>
        <v>3773.72</v>
      </c>
      <c r="T280" s="57">
        <v>786.09</v>
      </c>
      <c r="U280" s="57">
        <v>760.45</v>
      </c>
      <c r="V280" s="57">
        <v>554.15</v>
      </c>
      <c r="W280" s="57">
        <v>535</v>
      </c>
      <c r="X280" s="57"/>
      <c r="Y280" s="57">
        <v>250</v>
      </c>
      <c r="Z280" s="57">
        <v>327.64</v>
      </c>
      <c r="AA280" s="57">
        <v>560.39</v>
      </c>
      <c r="AB280" s="57"/>
      <c r="AC280" s="57"/>
      <c r="AE280" s="74">
        <f t="shared" si="70"/>
        <v>3808.22</v>
      </c>
    </row>
    <row r="281" spans="1:31" ht="15.75" customHeight="1">
      <c r="A281" s="17"/>
      <c r="B281" s="17"/>
      <c r="C281" s="17"/>
      <c r="D281" s="18"/>
      <c r="E281" s="19"/>
      <c r="F281" s="20"/>
      <c r="G281" s="38"/>
      <c r="H281" s="113">
        <f t="shared" si="75"/>
        <v>0</v>
      </c>
      <c r="I281" s="55">
        <f t="shared" si="78"/>
        <v>0</v>
      </c>
      <c r="J281" s="55">
        <f t="shared" si="79"/>
        <v>0</v>
      </c>
      <c r="K281" s="57"/>
      <c r="L281" s="58"/>
      <c r="M281" s="57"/>
      <c r="N281" s="57"/>
      <c r="O281" s="57"/>
      <c r="P281" s="57"/>
      <c r="Q281" s="57"/>
      <c r="R281" s="57"/>
      <c r="S281" s="55">
        <f t="shared" si="69"/>
        <v>0</v>
      </c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E281" s="74">
        <f t="shared" si="70"/>
        <v>0</v>
      </c>
    </row>
    <row r="282" spans="1:31" ht="15.75" customHeight="1">
      <c r="A282" s="17"/>
      <c r="B282" s="17"/>
      <c r="C282" s="17"/>
      <c r="D282" s="18"/>
      <c r="E282" s="19"/>
      <c r="F282" s="20"/>
      <c r="G282" s="38"/>
      <c r="H282" s="113">
        <f t="shared" si="75"/>
        <v>0</v>
      </c>
      <c r="I282" s="55">
        <f t="shared" si="78"/>
        <v>0</v>
      </c>
      <c r="J282" s="55">
        <f t="shared" si="79"/>
        <v>0</v>
      </c>
      <c r="K282" s="57"/>
      <c r="L282" s="58"/>
      <c r="M282" s="57"/>
      <c r="N282" s="57"/>
      <c r="O282" s="57"/>
      <c r="P282" s="57"/>
      <c r="Q282" s="57"/>
      <c r="R282" s="57"/>
      <c r="S282" s="55">
        <f t="shared" si="69"/>
        <v>0</v>
      </c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E282" s="74">
        <f t="shared" si="70"/>
        <v>0</v>
      </c>
    </row>
    <row r="283" spans="1:31" ht="15.75" customHeight="1">
      <c r="A283" s="17" t="s">
        <v>456</v>
      </c>
      <c r="B283" s="17"/>
      <c r="C283" s="17"/>
      <c r="D283" s="18"/>
      <c r="E283" s="19"/>
      <c r="F283" s="20"/>
      <c r="G283" s="28" t="s">
        <v>457</v>
      </c>
      <c r="H283" s="113">
        <f t="shared" si="75"/>
        <v>0</v>
      </c>
      <c r="I283" s="55">
        <f t="shared" si="78"/>
        <v>0</v>
      </c>
      <c r="J283" s="55">
        <f t="shared" si="79"/>
        <v>0</v>
      </c>
      <c r="K283" s="57">
        <f t="shared" ref="K283:R283" si="80">SUM(K284:K286)</f>
        <v>0</v>
      </c>
      <c r="L283" s="58">
        <f t="shared" si="80"/>
        <v>0</v>
      </c>
      <c r="M283" s="57">
        <f t="shared" si="80"/>
        <v>0</v>
      </c>
      <c r="N283" s="57">
        <f t="shared" si="80"/>
        <v>0</v>
      </c>
      <c r="O283" s="57">
        <f t="shared" si="80"/>
        <v>0</v>
      </c>
      <c r="P283" s="57">
        <f t="shared" si="80"/>
        <v>0</v>
      </c>
      <c r="Q283" s="57">
        <f t="shared" si="80"/>
        <v>0</v>
      </c>
      <c r="R283" s="57">
        <f t="shared" si="80"/>
        <v>0</v>
      </c>
      <c r="S283" s="55">
        <f t="shared" si="69"/>
        <v>0</v>
      </c>
      <c r="T283" s="57">
        <f t="shared" ref="T283:AC283" si="81">SUM(T284:T286)</f>
        <v>0</v>
      </c>
      <c r="U283" s="57">
        <f t="shared" si="81"/>
        <v>0</v>
      </c>
      <c r="V283" s="57">
        <f t="shared" si="81"/>
        <v>0</v>
      </c>
      <c r="W283" s="57">
        <f t="shared" si="81"/>
        <v>0</v>
      </c>
      <c r="X283" s="57">
        <f t="shared" si="81"/>
        <v>0</v>
      </c>
      <c r="Y283" s="57">
        <f t="shared" si="81"/>
        <v>0</v>
      </c>
      <c r="Z283" s="57">
        <f t="shared" si="81"/>
        <v>0</v>
      </c>
      <c r="AA283" s="57">
        <f t="shared" si="81"/>
        <v>0</v>
      </c>
      <c r="AB283" s="57">
        <f t="shared" si="81"/>
        <v>0</v>
      </c>
      <c r="AC283" s="57">
        <f t="shared" si="81"/>
        <v>0</v>
      </c>
      <c r="AE283" s="74">
        <f t="shared" si="70"/>
        <v>0</v>
      </c>
    </row>
    <row r="284" spans="1:31" ht="15.75" customHeight="1">
      <c r="A284" s="17"/>
      <c r="B284" s="17"/>
      <c r="C284" s="17">
        <v>212081013</v>
      </c>
      <c r="D284" s="18" t="s">
        <v>458</v>
      </c>
      <c r="E284" s="19" t="s">
        <v>459</v>
      </c>
      <c r="F284" s="20" t="s">
        <v>190</v>
      </c>
      <c r="G284" s="38" t="s">
        <v>460</v>
      </c>
      <c r="H284" s="113">
        <f t="shared" si="75"/>
        <v>0</v>
      </c>
      <c r="I284" s="55">
        <f t="shared" si="78"/>
        <v>0</v>
      </c>
      <c r="J284" s="55">
        <f t="shared" si="79"/>
        <v>0</v>
      </c>
      <c r="K284" s="57"/>
      <c r="L284" s="58"/>
      <c r="M284" s="57"/>
      <c r="N284" s="57"/>
      <c r="O284" s="57"/>
      <c r="P284" s="57"/>
      <c r="Q284" s="57"/>
      <c r="R284" s="57"/>
      <c r="S284" s="55">
        <f t="shared" si="69"/>
        <v>0</v>
      </c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E284" s="74">
        <f t="shared" si="70"/>
        <v>0</v>
      </c>
    </row>
    <row r="285" spans="1:31" ht="15.75" customHeight="1">
      <c r="A285" s="17"/>
      <c r="B285" s="17"/>
      <c r="C285" s="17">
        <v>2120804</v>
      </c>
      <c r="D285" s="18" t="s">
        <v>461</v>
      </c>
      <c r="E285" s="19" t="s">
        <v>462</v>
      </c>
      <c r="F285" s="20" t="s">
        <v>463</v>
      </c>
      <c r="G285" s="38" t="s">
        <v>464</v>
      </c>
      <c r="H285" s="113">
        <f t="shared" si="75"/>
        <v>0</v>
      </c>
      <c r="I285" s="55"/>
      <c r="J285" s="55"/>
      <c r="K285" s="57"/>
      <c r="L285" s="58"/>
      <c r="M285" s="57"/>
      <c r="N285" s="57"/>
      <c r="O285" s="57"/>
      <c r="P285" s="57"/>
      <c r="Q285" s="57"/>
      <c r="R285" s="57"/>
      <c r="S285" s="55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E285" s="74">
        <f t="shared" si="70"/>
        <v>0</v>
      </c>
    </row>
    <row r="286" spans="1:31" ht="15.75" customHeight="1">
      <c r="A286" s="17"/>
      <c r="B286" s="17"/>
      <c r="C286" s="17"/>
      <c r="D286" s="18"/>
      <c r="E286" s="19"/>
      <c r="F286" s="20"/>
      <c r="G286" s="38"/>
      <c r="H286" s="113">
        <f t="shared" si="75"/>
        <v>0</v>
      </c>
      <c r="I286" s="55">
        <f>SUM(J286,S286)</f>
        <v>0</v>
      </c>
      <c r="J286" s="55">
        <f>SUM(K286:R286)</f>
        <v>0</v>
      </c>
      <c r="K286" s="57"/>
      <c r="L286" s="58"/>
      <c r="M286" s="57"/>
      <c r="N286" s="57"/>
      <c r="O286" s="57"/>
      <c r="P286" s="57"/>
      <c r="Q286" s="57"/>
      <c r="R286" s="57"/>
      <c r="S286" s="55">
        <f>SUM(T286:AC286)</f>
        <v>0</v>
      </c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E286" s="74">
        <f t="shared" si="70"/>
        <v>0</v>
      </c>
    </row>
    <row r="287" spans="1:31" ht="15.75" customHeight="1">
      <c r="A287" s="17" t="s">
        <v>465</v>
      </c>
      <c r="B287" s="17"/>
      <c r="C287" s="17"/>
      <c r="D287" s="18"/>
      <c r="E287" s="19"/>
      <c r="F287" s="20"/>
      <c r="G287" s="28" t="s">
        <v>466</v>
      </c>
      <c r="H287" s="58">
        <f>SUM(H288:H319)</f>
        <v>167181.41999999998</v>
      </c>
      <c r="I287" s="58">
        <f t="shared" ref="I287:AC287" si="82">SUM(I288:I319)</f>
        <v>167181.41999999998</v>
      </c>
      <c r="J287" s="58">
        <f t="shared" si="82"/>
        <v>6911.8</v>
      </c>
      <c r="K287" s="58">
        <f t="shared" si="82"/>
        <v>0</v>
      </c>
      <c r="L287" s="58">
        <f t="shared" si="82"/>
        <v>5550.87</v>
      </c>
      <c r="M287" s="58">
        <f t="shared" si="82"/>
        <v>0</v>
      </c>
      <c r="N287" s="58">
        <f t="shared" si="82"/>
        <v>196.01999999999998</v>
      </c>
      <c r="O287" s="58">
        <f t="shared" si="82"/>
        <v>300.52999999999997</v>
      </c>
      <c r="P287" s="58">
        <f t="shared" si="82"/>
        <v>140.54</v>
      </c>
      <c r="Q287" s="58">
        <f t="shared" si="82"/>
        <v>453.34000000000003</v>
      </c>
      <c r="R287" s="58">
        <f t="shared" si="82"/>
        <v>270.5</v>
      </c>
      <c r="S287" s="58">
        <f t="shared" si="82"/>
        <v>160269.62</v>
      </c>
      <c r="T287" s="58">
        <f t="shared" si="82"/>
        <v>25537.54</v>
      </c>
      <c r="U287" s="58">
        <f t="shared" si="82"/>
        <v>24862.91</v>
      </c>
      <c r="V287" s="58">
        <f t="shared" si="82"/>
        <v>19210.8</v>
      </c>
      <c r="W287" s="58">
        <f t="shared" si="82"/>
        <v>9931.51</v>
      </c>
      <c r="X287" s="58">
        <f t="shared" si="82"/>
        <v>27016.859999999997</v>
      </c>
      <c r="Y287" s="58">
        <f t="shared" si="82"/>
        <v>20601.260000000002</v>
      </c>
      <c r="Z287" s="58">
        <f t="shared" si="82"/>
        <v>11092.720000000001</v>
      </c>
      <c r="AA287" s="58">
        <f t="shared" si="82"/>
        <v>22016.020000000004</v>
      </c>
      <c r="AB287" s="58">
        <f t="shared" si="82"/>
        <v>0</v>
      </c>
      <c r="AC287" s="58">
        <f t="shared" si="82"/>
        <v>0</v>
      </c>
      <c r="AD287" s="58">
        <f>SUM(AD288:AD318)</f>
        <v>0</v>
      </c>
      <c r="AE287" s="58">
        <f>SUM(AE288:AE318)</f>
        <v>149547.69</v>
      </c>
    </row>
    <row r="288" spans="1:31" ht="15.75" customHeight="1">
      <c r="A288" s="17"/>
      <c r="B288" s="17"/>
      <c r="C288" s="17">
        <v>21308</v>
      </c>
      <c r="D288" s="18" t="s">
        <v>467</v>
      </c>
      <c r="E288" s="19" t="s">
        <v>468</v>
      </c>
      <c r="F288" s="20" t="s">
        <v>469</v>
      </c>
      <c r="G288" s="38" t="s">
        <v>470</v>
      </c>
      <c r="H288" s="113">
        <f t="shared" ref="H288:H348" si="83">I288-AB288-AC288</f>
        <v>0</v>
      </c>
      <c r="I288" s="66">
        <f t="shared" ref="I288:I348" si="84">SUM(J288,S288)</f>
        <v>0</v>
      </c>
      <c r="J288" s="55">
        <f t="shared" ref="J288:J348" si="85">SUM(K288:R288)</f>
        <v>0</v>
      </c>
      <c r="K288" s="57"/>
      <c r="L288" s="58"/>
      <c r="M288" s="57"/>
      <c r="N288" s="57"/>
      <c r="O288" s="57"/>
      <c r="P288" s="57"/>
      <c r="Q288" s="57"/>
      <c r="R288" s="57"/>
      <c r="S288" s="55">
        <f t="shared" ref="S288:S348" si="86">SUM(T288:AC288)</f>
        <v>0</v>
      </c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E288" s="74">
        <f t="shared" ref="AE288:AE311" si="87">H288-L288</f>
        <v>0</v>
      </c>
    </row>
    <row r="289" spans="1:31" ht="15.75" customHeight="1">
      <c r="A289" s="17"/>
      <c r="B289" s="17"/>
      <c r="C289" s="17">
        <v>2130803</v>
      </c>
      <c r="D289" s="18" t="s">
        <v>471</v>
      </c>
      <c r="E289" s="19"/>
      <c r="F289" s="20"/>
      <c r="G289" s="38"/>
      <c r="H289" s="113">
        <f t="shared" si="83"/>
        <v>0</v>
      </c>
      <c r="I289" s="66">
        <f t="shared" si="84"/>
        <v>0</v>
      </c>
      <c r="J289" s="55">
        <f t="shared" si="85"/>
        <v>0</v>
      </c>
      <c r="K289" s="57"/>
      <c r="L289" s="58"/>
      <c r="M289" s="57"/>
      <c r="N289" s="57"/>
      <c r="O289" s="57"/>
      <c r="P289" s="57"/>
      <c r="Q289" s="57"/>
      <c r="R289" s="57"/>
      <c r="S289" s="55">
        <f t="shared" si="86"/>
        <v>0</v>
      </c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E289" s="74">
        <f t="shared" si="87"/>
        <v>0</v>
      </c>
    </row>
    <row r="290" spans="1:31" ht="15.75" customHeight="1">
      <c r="A290" s="17"/>
      <c r="B290" s="17"/>
      <c r="C290" s="17">
        <v>21305</v>
      </c>
      <c r="D290" s="17" t="s">
        <v>272</v>
      </c>
      <c r="E290" s="23" t="s">
        <v>273</v>
      </c>
      <c r="F290" s="23" t="s">
        <v>274</v>
      </c>
      <c r="G290" s="23" t="s">
        <v>275</v>
      </c>
      <c r="H290" s="113">
        <f t="shared" si="83"/>
        <v>2365</v>
      </c>
      <c r="I290" s="55">
        <f t="shared" si="84"/>
        <v>2365</v>
      </c>
      <c r="J290" s="55">
        <f t="shared" si="85"/>
        <v>0</v>
      </c>
      <c r="K290" s="57"/>
      <c r="L290" s="58"/>
      <c r="M290" s="57"/>
      <c r="N290" s="57"/>
      <c r="O290" s="57"/>
      <c r="P290" s="57"/>
      <c r="Q290" s="57"/>
      <c r="R290" s="57"/>
      <c r="S290" s="55">
        <f t="shared" si="86"/>
        <v>2365</v>
      </c>
      <c r="T290" s="57"/>
      <c r="U290" s="57"/>
      <c r="V290" s="57"/>
      <c r="W290" s="57"/>
      <c r="X290" s="57"/>
      <c r="Y290" s="57"/>
      <c r="Z290" s="57">
        <v>1065</v>
      </c>
      <c r="AA290" s="57">
        <v>1300</v>
      </c>
      <c r="AB290" s="57"/>
      <c r="AC290" s="57"/>
      <c r="AE290" s="74">
        <f t="shared" si="87"/>
        <v>2365</v>
      </c>
    </row>
    <row r="291" spans="1:31" ht="15.75" customHeight="1">
      <c r="A291" s="17"/>
      <c r="B291" s="17"/>
      <c r="C291" s="17">
        <v>21305</v>
      </c>
      <c r="D291" s="18" t="s">
        <v>272</v>
      </c>
      <c r="E291" s="23" t="s">
        <v>276</v>
      </c>
      <c r="F291" s="23" t="s">
        <v>277</v>
      </c>
      <c r="G291" s="38" t="s">
        <v>278</v>
      </c>
      <c r="H291" s="113">
        <f t="shared" si="83"/>
        <v>508</v>
      </c>
      <c r="I291" s="55">
        <f t="shared" si="84"/>
        <v>508</v>
      </c>
      <c r="J291" s="55">
        <f t="shared" si="85"/>
        <v>0</v>
      </c>
      <c r="K291" s="57"/>
      <c r="L291" s="58"/>
      <c r="M291" s="57"/>
      <c r="N291" s="57"/>
      <c r="O291" s="57"/>
      <c r="P291" s="57"/>
      <c r="Q291" s="57"/>
      <c r="R291" s="57"/>
      <c r="S291" s="55">
        <f t="shared" si="86"/>
        <v>508</v>
      </c>
      <c r="T291" s="57">
        <v>111</v>
      </c>
      <c r="U291" s="57">
        <v>14</v>
      </c>
      <c r="V291" s="57">
        <v>25</v>
      </c>
      <c r="W291" s="57">
        <v>84</v>
      </c>
      <c r="X291" s="57">
        <v>143</v>
      </c>
      <c r="Y291" s="57">
        <v>131</v>
      </c>
      <c r="Z291" s="57"/>
      <c r="AA291" s="57"/>
      <c r="AB291" s="57"/>
      <c r="AC291" s="57"/>
      <c r="AE291" s="74">
        <f t="shared" si="87"/>
        <v>508</v>
      </c>
    </row>
    <row r="292" spans="1:31" ht="15.75" customHeight="1">
      <c r="A292" s="17"/>
      <c r="B292" s="17"/>
      <c r="C292" s="17">
        <v>21305</v>
      </c>
      <c r="D292" s="18" t="s">
        <v>272</v>
      </c>
      <c r="E292" s="23" t="s">
        <v>472</v>
      </c>
      <c r="F292" s="23" t="s">
        <v>473</v>
      </c>
      <c r="G292" s="38" t="s">
        <v>474</v>
      </c>
      <c r="H292" s="113">
        <f t="shared" si="83"/>
        <v>1000</v>
      </c>
      <c r="I292" s="55">
        <f t="shared" si="84"/>
        <v>1000</v>
      </c>
      <c r="J292" s="55">
        <f t="shared" si="85"/>
        <v>0</v>
      </c>
      <c r="K292" s="57"/>
      <c r="L292" s="58"/>
      <c r="M292" s="57"/>
      <c r="N292" s="57"/>
      <c r="O292" s="57"/>
      <c r="P292" s="57"/>
      <c r="Q292" s="57"/>
      <c r="R292" s="57"/>
      <c r="S292" s="55">
        <f t="shared" si="86"/>
        <v>1000</v>
      </c>
      <c r="T292" s="57">
        <v>100</v>
      </c>
      <c r="U292" s="57">
        <v>200</v>
      </c>
      <c r="V292" s="57">
        <v>150</v>
      </c>
      <c r="W292" s="57">
        <v>150</v>
      </c>
      <c r="X292" s="57">
        <v>150</v>
      </c>
      <c r="Y292" s="57">
        <v>150</v>
      </c>
      <c r="Z292" s="57">
        <v>100</v>
      </c>
      <c r="AA292" s="57"/>
      <c r="AB292" s="57"/>
      <c r="AC292" s="57"/>
      <c r="AE292" s="74">
        <f t="shared" si="87"/>
        <v>1000</v>
      </c>
    </row>
    <row r="293" spans="1:31" ht="15.75" customHeight="1">
      <c r="A293" s="17"/>
      <c r="B293" s="17" t="s">
        <v>128</v>
      </c>
      <c r="C293" s="17">
        <v>2130506</v>
      </c>
      <c r="D293" s="18" t="s">
        <v>475</v>
      </c>
      <c r="E293" s="19" t="s">
        <v>340</v>
      </c>
      <c r="F293" s="20" t="s">
        <v>341</v>
      </c>
      <c r="G293" s="38" t="s">
        <v>476</v>
      </c>
      <c r="H293" s="113">
        <f t="shared" si="83"/>
        <v>633.09</v>
      </c>
      <c r="I293" s="55">
        <f t="shared" si="84"/>
        <v>633.09</v>
      </c>
      <c r="J293" s="55">
        <f t="shared" si="85"/>
        <v>5.95</v>
      </c>
      <c r="K293" s="57"/>
      <c r="L293" s="58">
        <v>2.52</v>
      </c>
      <c r="M293" s="57"/>
      <c r="N293" s="57"/>
      <c r="O293" s="57">
        <v>3.43</v>
      </c>
      <c r="P293" s="57"/>
      <c r="Q293" s="57"/>
      <c r="R293" s="57"/>
      <c r="S293" s="55">
        <f t="shared" si="86"/>
        <v>627.14</v>
      </c>
      <c r="T293" s="57">
        <v>92.73</v>
      </c>
      <c r="U293" s="57">
        <v>161.61000000000001</v>
      </c>
      <c r="V293" s="57">
        <v>132.5</v>
      </c>
      <c r="W293" s="57">
        <v>69.290000000000006</v>
      </c>
      <c r="X293" s="57">
        <v>75.36</v>
      </c>
      <c r="Y293" s="57">
        <v>71.790000000000006</v>
      </c>
      <c r="Z293" s="57">
        <v>7.92</v>
      </c>
      <c r="AA293" s="57">
        <v>15.94</v>
      </c>
      <c r="AB293" s="57"/>
      <c r="AC293" s="57"/>
      <c r="AE293" s="74">
        <f t="shared" si="87"/>
        <v>630.57000000000005</v>
      </c>
    </row>
    <row r="294" spans="1:31" ht="15.75" customHeight="1">
      <c r="A294" s="17"/>
      <c r="B294" s="17"/>
      <c r="C294" s="17">
        <v>2130602</v>
      </c>
      <c r="D294" s="18" t="s">
        <v>477</v>
      </c>
      <c r="E294" s="19" t="s">
        <v>478</v>
      </c>
      <c r="F294" s="20" t="s">
        <v>479</v>
      </c>
      <c r="G294" s="38" t="s">
        <v>480</v>
      </c>
      <c r="H294" s="113">
        <f t="shared" si="83"/>
        <v>4521.6000000000004</v>
      </c>
      <c r="I294" s="66">
        <f t="shared" si="84"/>
        <v>4521.6000000000004</v>
      </c>
      <c r="J294" s="55">
        <f t="shared" si="85"/>
        <v>0</v>
      </c>
      <c r="K294" s="57"/>
      <c r="L294" s="58"/>
      <c r="M294" s="57"/>
      <c r="N294" s="57"/>
      <c r="O294" s="57"/>
      <c r="P294" s="57"/>
      <c r="Q294" s="57"/>
      <c r="R294" s="57"/>
      <c r="S294" s="55">
        <f t="shared" si="86"/>
        <v>4521.6000000000004</v>
      </c>
      <c r="T294" s="57"/>
      <c r="U294" s="57"/>
      <c r="V294" s="57"/>
      <c r="W294" s="57"/>
      <c r="X294" s="57"/>
      <c r="Y294" s="57"/>
      <c r="Z294" s="57">
        <v>2121.6</v>
      </c>
      <c r="AA294" s="57">
        <v>2400</v>
      </c>
      <c r="AB294" s="57"/>
      <c r="AC294" s="57"/>
      <c r="AE294" s="74">
        <f t="shared" si="87"/>
        <v>4521.6000000000004</v>
      </c>
    </row>
    <row r="295" spans="1:31" ht="15.75" customHeight="1">
      <c r="A295" s="17"/>
      <c r="B295" s="17"/>
      <c r="C295" s="17">
        <v>2130602</v>
      </c>
      <c r="D295" s="18" t="s">
        <v>477</v>
      </c>
      <c r="E295" s="19" t="s">
        <v>481</v>
      </c>
      <c r="F295" s="20" t="s">
        <v>482</v>
      </c>
      <c r="G295" s="38" t="s">
        <v>483</v>
      </c>
      <c r="H295" s="113">
        <f t="shared" si="83"/>
        <v>14888</v>
      </c>
      <c r="I295" s="55">
        <f t="shared" si="84"/>
        <v>14888</v>
      </c>
      <c r="J295" s="55">
        <f t="shared" si="85"/>
        <v>0</v>
      </c>
      <c r="K295" s="57"/>
      <c r="L295" s="58"/>
      <c r="M295" s="57"/>
      <c r="N295" s="57"/>
      <c r="O295" s="57"/>
      <c r="P295" s="57"/>
      <c r="Q295" s="57"/>
      <c r="R295" s="57"/>
      <c r="S295" s="55">
        <f t="shared" si="86"/>
        <v>14888</v>
      </c>
      <c r="T295" s="57">
        <v>2851</v>
      </c>
      <c r="U295" s="57">
        <v>2648</v>
      </c>
      <c r="V295" s="57">
        <v>1916</v>
      </c>
      <c r="W295" s="57">
        <v>1108</v>
      </c>
      <c r="X295" s="57">
        <v>3624</v>
      </c>
      <c r="Y295" s="57">
        <v>2741</v>
      </c>
      <c r="Z295" s="57"/>
      <c r="AA295" s="57"/>
      <c r="AB295" s="57"/>
      <c r="AC295" s="57"/>
      <c r="AE295" s="74">
        <f t="shared" si="87"/>
        <v>14888</v>
      </c>
    </row>
    <row r="296" spans="1:31" ht="15.75" customHeight="1">
      <c r="A296" s="17"/>
      <c r="B296" s="17"/>
      <c r="C296" s="17">
        <v>2130602</v>
      </c>
      <c r="D296" s="18" t="s">
        <v>477</v>
      </c>
      <c r="E296" s="19" t="s">
        <v>484</v>
      </c>
      <c r="F296" s="20" t="s">
        <v>485</v>
      </c>
      <c r="G296" s="38" t="s">
        <v>486</v>
      </c>
      <c r="H296" s="113">
        <f t="shared" si="83"/>
        <v>874</v>
      </c>
      <c r="I296" s="66">
        <f t="shared" si="84"/>
        <v>874</v>
      </c>
      <c r="J296" s="55">
        <f t="shared" si="85"/>
        <v>0</v>
      </c>
      <c r="K296" s="57"/>
      <c r="L296" s="58"/>
      <c r="M296" s="57"/>
      <c r="N296" s="57"/>
      <c r="O296" s="57"/>
      <c r="P296" s="57"/>
      <c r="Q296" s="57"/>
      <c r="R296" s="57"/>
      <c r="S296" s="55">
        <f t="shared" si="86"/>
        <v>874</v>
      </c>
      <c r="T296" s="57"/>
      <c r="U296" s="57">
        <v>874</v>
      </c>
      <c r="V296" s="57"/>
      <c r="W296" s="57"/>
      <c r="X296" s="57"/>
      <c r="Y296" s="57"/>
      <c r="Z296" s="57"/>
      <c r="AA296" s="57"/>
      <c r="AB296" s="57"/>
      <c r="AC296" s="57"/>
      <c r="AE296" s="74">
        <f t="shared" si="87"/>
        <v>874</v>
      </c>
    </row>
    <row r="297" spans="1:31" ht="15.75" customHeight="1">
      <c r="A297" s="17"/>
      <c r="B297" s="97">
        <v>51301</v>
      </c>
      <c r="C297" s="97">
        <v>2130602</v>
      </c>
      <c r="D297" s="98" t="s">
        <v>477</v>
      </c>
      <c r="E297" s="43" t="s">
        <v>478</v>
      </c>
      <c r="F297" s="44" t="s">
        <v>487</v>
      </c>
      <c r="G297" s="105" t="s">
        <v>488</v>
      </c>
      <c r="H297" s="113">
        <f t="shared" si="83"/>
        <v>191</v>
      </c>
      <c r="I297" s="55">
        <f t="shared" si="84"/>
        <v>191</v>
      </c>
      <c r="J297" s="55">
        <f t="shared" si="85"/>
        <v>0</v>
      </c>
      <c r="K297" s="57"/>
      <c r="L297" s="58"/>
      <c r="M297" s="57"/>
      <c r="N297" s="57"/>
      <c r="O297" s="57"/>
      <c r="P297" s="57"/>
      <c r="Q297" s="57"/>
      <c r="R297" s="57"/>
      <c r="S297" s="55">
        <f t="shared" si="86"/>
        <v>191</v>
      </c>
      <c r="T297" s="57"/>
      <c r="U297" s="57"/>
      <c r="V297" s="57"/>
      <c r="W297" s="57"/>
      <c r="X297" s="57"/>
      <c r="Y297" s="57"/>
      <c r="Z297" s="57">
        <v>91</v>
      </c>
      <c r="AA297" s="57">
        <v>100</v>
      </c>
      <c r="AB297" s="57"/>
      <c r="AC297" s="57"/>
      <c r="AE297" s="74">
        <f t="shared" si="87"/>
        <v>191</v>
      </c>
    </row>
    <row r="298" spans="1:31" ht="15.75" customHeight="1">
      <c r="A298" s="17"/>
      <c r="B298" s="17"/>
      <c r="C298" s="17">
        <v>21301</v>
      </c>
      <c r="D298" s="18" t="s">
        <v>489</v>
      </c>
      <c r="E298" s="19"/>
      <c r="F298" s="20"/>
      <c r="G298" s="38"/>
      <c r="H298" s="113">
        <f t="shared" si="83"/>
        <v>0</v>
      </c>
      <c r="I298" s="55">
        <f t="shared" si="84"/>
        <v>0</v>
      </c>
      <c r="J298" s="55">
        <f t="shared" si="85"/>
        <v>0</v>
      </c>
      <c r="K298" s="57"/>
      <c r="L298" s="58"/>
      <c r="M298" s="57"/>
      <c r="N298" s="57"/>
      <c r="O298" s="57"/>
      <c r="P298" s="57"/>
      <c r="Q298" s="57"/>
      <c r="R298" s="57"/>
      <c r="S298" s="55">
        <f t="shared" si="86"/>
        <v>0</v>
      </c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E298" s="74">
        <f t="shared" si="87"/>
        <v>0</v>
      </c>
    </row>
    <row r="299" spans="1:31" ht="15.75" customHeight="1">
      <c r="A299" s="17"/>
      <c r="B299" s="17"/>
      <c r="C299" s="17">
        <v>2130122</v>
      </c>
      <c r="D299" s="18" t="s">
        <v>490</v>
      </c>
      <c r="E299" s="19" t="s">
        <v>491</v>
      </c>
      <c r="F299" s="20" t="s">
        <v>492</v>
      </c>
      <c r="G299" s="38" t="s">
        <v>493</v>
      </c>
      <c r="H299" s="113">
        <f t="shared" si="83"/>
        <v>53</v>
      </c>
      <c r="I299" s="55">
        <f t="shared" si="84"/>
        <v>53</v>
      </c>
      <c r="J299" s="55">
        <f t="shared" si="85"/>
        <v>0</v>
      </c>
      <c r="K299" s="57"/>
      <c r="L299" s="58"/>
      <c r="M299" s="57"/>
      <c r="N299" s="57"/>
      <c r="O299" s="57"/>
      <c r="P299" s="57"/>
      <c r="Q299" s="57"/>
      <c r="R299" s="57"/>
      <c r="S299" s="55">
        <f t="shared" si="86"/>
        <v>53</v>
      </c>
      <c r="T299" s="57"/>
      <c r="U299" s="57">
        <v>9</v>
      </c>
      <c r="V299" s="57"/>
      <c r="W299" s="57"/>
      <c r="X299" s="57">
        <v>38</v>
      </c>
      <c r="Y299" s="57">
        <v>6</v>
      </c>
      <c r="Z299" s="57"/>
      <c r="AA299" s="57"/>
      <c r="AB299" s="57"/>
      <c r="AC299" s="57"/>
      <c r="AE299" s="74">
        <f t="shared" si="87"/>
        <v>53</v>
      </c>
    </row>
    <row r="300" spans="1:31" ht="15.75" customHeight="1">
      <c r="A300" s="17"/>
      <c r="B300" s="17"/>
      <c r="C300" s="17">
        <v>2130122</v>
      </c>
      <c r="D300" s="18" t="s">
        <v>490</v>
      </c>
      <c r="E300" s="19" t="s">
        <v>494</v>
      </c>
      <c r="F300" s="20" t="s">
        <v>495</v>
      </c>
      <c r="G300" s="38" t="s">
        <v>496</v>
      </c>
      <c r="H300" s="113">
        <f t="shared" si="83"/>
        <v>13665</v>
      </c>
      <c r="I300" s="55">
        <f t="shared" si="84"/>
        <v>13665</v>
      </c>
      <c r="J300" s="55">
        <f t="shared" si="85"/>
        <v>0</v>
      </c>
      <c r="K300" s="57"/>
      <c r="L300" s="58"/>
      <c r="M300" s="57"/>
      <c r="N300" s="57"/>
      <c r="O300" s="57"/>
      <c r="P300" s="57"/>
      <c r="Q300" s="57"/>
      <c r="R300" s="57"/>
      <c r="S300" s="55">
        <f t="shared" si="86"/>
        <v>13665</v>
      </c>
      <c r="T300" s="57">
        <v>2328</v>
      </c>
      <c r="U300" s="57">
        <v>2200</v>
      </c>
      <c r="V300" s="57">
        <v>1047</v>
      </c>
      <c r="W300" s="57">
        <v>260</v>
      </c>
      <c r="X300" s="57">
        <v>2900</v>
      </c>
      <c r="Y300" s="57">
        <v>2175</v>
      </c>
      <c r="Z300" s="57">
        <v>610</v>
      </c>
      <c r="AA300" s="57">
        <v>2145</v>
      </c>
      <c r="AB300" s="57"/>
      <c r="AC300" s="57"/>
      <c r="AE300" s="74">
        <f t="shared" si="87"/>
        <v>13665</v>
      </c>
    </row>
    <row r="301" spans="1:31" ht="15.75" customHeight="1">
      <c r="A301" s="17"/>
      <c r="B301" s="17"/>
      <c r="C301" s="17">
        <v>2130122</v>
      </c>
      <c r="D301" s="18" t="s">
        <v>490</v>
      </c>
      <c r="E301" s="19" t="s">
        <v>497</v>
      </c>
      <c r="F301" s="20" t="s">
        <v>498</v>
      </c>
      <c r="G301" s="38" t="s">
        <v>499</v>
      </c>
      <c r="H301" s="113">
        <f t="shared" si="83"/>
        <v>63274</v>
      </c>
      <c r="I301" s="55">
        <f t="shared" si="84"/>
        <v>63274</v>
      </c>
      <c r="J301" s="55">
        <f t="shared" si="85"/>
        <v>753</v>
      </c>
      <c r="K301" s="57"/>
      <c r="L301" s="58"/>
      <c r="M301" s="57"/>
      <c r="N301" s="57">
        <v>181</v>
      </c>
      <c r="O301" s="57">
        <v>58</v>
      </c>
      <c r="P301" s="57">
        <v>104</v>
      </c>
      <c r="Q301" s="57">
        <v>210</v>
      </c>
      <c r="R301" s="57">
        <v>200</v>
      </c>
      <c r="S301" s="55">
        <f t="shared" si="86"/>
        <v>62521</v>
      </c>
      <c r="T301" s="57">
        <v>8953</v>
      </c>
      <c r="U301" s="57">
        <v>8330</v>
      </c>
      <c r="V301" s="57">
        <v>5396</v>
      </c>
      <c r="W301" s="57">
        <v>2033</v>
      </c>
      <c r="X301" s="57">
        <v>17398</v>
      </c>
      <c r="Y301" s="57">
        <v>9087</v>
      </c>
      <c r="Z301" s="57">
        <v>2358</v>
      </c>
      <c r="AA301" s="57">
        <v>8966</v>
      </c>
      <c r="AB301" s="57"/>
      <c r="AC301" s="57"/>
      <c r="AE301" s="74">
        <f t="shared" si="87"/>
        <v>63274</v>
      </c>
    </row>
    <row r="302" spans="1:31" ht="15.75" customHeight="1">
      <c r="A302" s="17"/>
      <c r="B302" s="17"/>
      <c r="C302" s="17">
        <v>2130316</v>
      </c>
      <c r="D302" s="18" t="s">
        <v>500</v>
      </c>
      <c r="E302" s="19"/>
      <c r="F302" s="20"/>
      <c r="G302" s="38"/>
      <c r="H302" s="113">
        <f t="shared" si="83"/>
        <v>0</v>
      </c>
      <c r="I302" s="55">
        <f t="shared" si="84"/>
        <v>0</v>
      </c>
      <c r="J302" s="55">
        <f t="shared" si="85"/>
        <v>0</v>
      </c>
      <c r="K302" s="57"/>
      <c r="L302" s="58"/>
      <c r="M302" s="57"/>
      <c r="N302" s="57"/>
      <c r="O302" s="57"/>
      <c r="P302" s="57"/>
      <c r="Q302" s="57"/>
      <c r="R302" s="57"/>
      <c r="S302" s="55">
        <f t="shared" si="86"/>
        <v>0</v>
      </c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E302" s="74">
        <f t="shared" si="87"/>
        <v>0</v>
      </c>
    </row>
    <row r="303" spans="1:31" ht="15.75" customHeight="1">
      <c r="A303" s="17"/>
      <c r="B303" s="17"/>
      <c r="C303" s="17">
        <v>2130331</v>
      </c>
      <c r="D303" s="18" t="s">
        <v>501</v>
      </c>
      <c r="E303" s="19"/>
      <c r="F303" s="20"/>
      <c r="G303" s="38"/>
      <c r="H303" s="113">
        <f t="shared" si="83"/>
        <v>0</v>
      </c>
      <c r="I303" s="55">
        <f t="shared" si="84"/>
        <v>0</v>
      </c>
      <c r="J303" s="55">
        <f t="shared" si="85"/>
        <v>0</v>
      </c>
      <c r="K303" s="57"/>
      <c r="L303" s="58"/>
      <c r="M303" s="57"/>
      <c r="N303" s="57"/>
      <c r="O303" s="57"/>
      <c r="P303" s="57"/>
      <c r="Q303" s="57"/>
      <c r="R303" s="57"/>
      <c r="S303" s="55">
        <f t="shared" si="86"/>
        <v>0</v>
      </c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E303" s="74">
        <f t="shared" si="87"/>
        <v>0</v>
      </c>
    </row>
    <row r="304" spans="1:31" ht="15.75" customHeight="1">
      <c r="A304" s="17"/>
      <c r="B304" s="17"/>
      <c r="C304" s="17">
        <v>21303</v>
      </c>
      <c r="D304" s="18" t="s">
        <v>502</v>
      </c>
      <c r="E304" s="19"/>
      <c r="F304" s="20"/>
      <c r="G304" s="38"/>
      <c r="H304" s="113">
        <f t="shared" si="83"/>
        <v>0</v>
      </c>
      <c r="I304" s="55">
        <f t="shared" si="84"/>
        <v>0</v>
      </c>
      <c r="J304" s="55">
        <f t="shared" si="85"/>
        <v>0</v>
      </c>
      <c r="K304" s="57"/>
      <c r="L304" s="58"/>
      <c r="M304" s="57"/>
      <c r="N304" s="57"/>
      <c r="O304" s="57"/>
      <c r="P304" s="57"/>
      <c r="Q304" s="57"/>
      <c r="R304" s="57"/>
      <c r="S304" s="55">
        <f t="shared" si="86"/>
        <v>0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E304" s="74">
        <f t="shared" si="87"/>
        <v>0</v>
      </c>
    </row>
    <row r="305" spans="1:31" ht="15.75" customHeight="1">
      <c r="A305" s="17"/>
      <c r="B305" s="17"/>
      <c r="C305" s="17">
        <v>21305</v>
      </c>
      <c r="D305" s="17" t="s">
        <v>272</v>
      </c>
      <c r="E305" s="23"/>
      <c r="F305" s="23"/>
      <c r="G305" s="35"/>
      <c r="H305" s="113">
        <f t="shared" si="83"/>
        <v>0</v>
      </c>
      <c r="I305" s="55">
        <f t="shared" si="84"/>
        <v>0</v>
      </c>
      <c r="J305" s="55">
        <f t="shared" si="85"/>
        <v>0</v>
      </c>
      <c r="K305" s="57"/>
      <c r="L305" s="58"/>
      <c r="M305" s="57"/>
      <c r="N305" s="57"/>
      <c r="O305" s="57"/>
      <c r="P305" s="57"/>
      <c r="Q305" s="57"/>
      <c r="R305" s="57"/>
      <c r="S305" s="55">
        <f t="shared" si="86"/>
        <v>0</v>
      </c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E305" s="74">
        <f t="shared" si="87"/>
        <v>0</v>
      </c>
    </row>
    <row r="306" spans="1:31" ht="15.75" customHeight="1">
      <c r="A306" s="17"/>
      <c r="B306" s="17"/>
      <c r="C306" s="17">
        <v>2130209</v>
      </c>
      <c r="D306" s="18" t="s">
        <v>503</v>
      </c>
      <c r="E306" s="19" t="s">
        <v>134</v>
      </c>
      <c r="F306" s="20" t="s">
        <v>135</v>
      </c>
      <c r="G306" s="38" t="s">
        <v>136</v>
      </c>
      <c r="H306" s="113">
        <f t="shared" si="83"/>
        <v>5431.3</v>
      </c>
      <c r="I306" s="55">
        <f t="shared" si="84"/>
        <v>5431.3</v>
      </c>
      <c r="J306" s="55">
        <f t="shared" si="85"/>
        <v>141.1</v>
      </c>
      <c r="K306" s="57"/>
      <c r="L306" s="58">
        <v>141.1</v>
      </c>
      <c r="M306" s="57"/>
      <c r="N306" s="57"/>
      <c r="O306" s="57"/>
      <c r="P306" s="57"/>
      <c r="Q306" s="57"/>
      <c r="R306" s="57"/>
      <c r="S306" s="55">
        <f t="shared" si="86"/>
        <v>5290.2</v>
      </c>
      <c r="T306" s="57">
        <v>766.8</v>
      </c>
      <c r="U306" s="57">
        <v>275.5</v>
      </c>
      <c r="V306" s="57">
        <v>1877</v>
      </c>
      <c r="W306" s="57">
        <v>1412</v>
      </c>
      <c r="X306" s="57"/>
      <c r="Y306" s="57"/>
      <c r="Z306" s="57">
        <v>722.2</v>
      </c>
      <c r="AA306" s="57">
        <v>236.7</v>
      </c>
      <c r="AB306" s="57"/>
      <c r="AC306" s="57"/>
      <c r="AE306" s="74">
        <f t="shared" si="87"/>
        <v>5290.2</v>
      </c>
    </row>
    <row r="307" spans="1:31" ht="15.75" customHeight="1">
      <c r="A307" s="17"/>
      <c r="B307" s="17"/>
      <c r="C307" s="17">
        <v>2130205</v>
      </c>
      <c r="D307" s="18" t="s">
        <v>504</v>
      </c>
      <c r="E307" s="19" t="s">
        <v>134</v>
      </c>
      <c r="F307" s="20" t="s">
        <v>135</v>
      </c>
      <c r="G307" s="38" t="s">
        <v>136</v>
      </c>
      <c r="H307" s="113">
        <f t="shared" si="83"/>
        <v>4872.13</v>
      </c>
      <c r="I307" s="55">
        <f t="shared" si="84"/>
        <v>4872.13</v>
      </c>
      <c r="J307" s="55">
        <f t="shared" si="85"/>
        <v>682.08000000000015</v>
      </c>
      <c r="K307" s="57"/>
      <c r="L307" s="58">
        <v>536.58000000000004</v>
      </c>
      <c r="M307" s="57"/>
      <c r="N307" s="57">
        <v>0.2</v>
      </c>
      <c r="O307" s="57"/>
      <c r="P307" s="57"/>
      <c r="Q307" s="57">
        <v>145.30000000000001</v>
      </c>
      <c r="R307" s="57"/>
      <c r="S307" s="55">
        <f t="shared" si="86"/>
        <v>4190.05</v>
      </c>
      <c r="T307" s="57">
        <v>180.5</v>
      </c>
      <c r="U307" s="57">
        <v>544.32000000000005</v>
      </c>
      <c r="V307" s="57">
        <v>1063.8399999999999</v>
      </c>
      <c r="W307" s="57">
        <v>443.91</v>
      </c>
      <c r="X307" s="57">
        <v>160.78</v>
      </c>
      <c r="Y307" s="57">
        <v>189.3</v>
      </c>
      <c r="Z307" s="57">
        <v>1033.3</v>
      </c>
      <c r="AA307" s="57">
        <v>574.1</v>
      </c>
      <c r="AB307" s="57"/>
      <c r="AC307" s="57"/>
      <c r="AE307" s="74">
        <f t="shared" si="87"/>
        <v>4335.55</v>
      </c>
    </row>
    <row r="308" spans="1:31" ht="15.75" customHeight="1">
      <c r="A308" s="17"/>
      <c r="B308" s="17"/>
      <c r="C308" s="17">
        <v>2130213</v>
      </c>
      <c r="D308" s="18" t="s">
        <v>133</v>
      </c>
      <c r="E308" s="19" t="s">
        <v>134</v>
      </c>
      <c r="F308" s="20" t="s">
        <v>135</v>
      </c>
      <c r="G308" s="38" t="s">
        <v>136</v>
      </c>
      <c r="H308" s="113">
        <f t="shared" si="83"/>
        <v>141.26</v>
      </c>
      <c r="I308" s="55">
        <f t="shared" si="84"/>
        <v>141.26</v>
      </c>
      <c r="J308" s="55">
        <f t="shared" si="85"/>
        <v>30.79</v>
      </c>
      <c r="K308" s="57"/>
      <c r="L308" s="58">
        <v>30.79</v>
      </c>
      <c r="M308" s="57"/>
      <c r="N308" s="57"/>
      <c r="O308" s="57"/>
      <c r="P308" s="57"/>
      <c r="Q308" s="57"/>
      <c r="R308" s="57"/>
      <c r="S308" s="55">
        <f t="shared" si="86"/>
        <v>110.47</v>
      </c>
      <c r="T308" s="57">
        <v>17.79</v>
      </c>
      <c r="U308" s="57">
        <v>12.06</v>
      </c>
      <c r="V308" s="57">
        <v>25.38</v>
      </c>
      <c r="W308" s="57">
        <v>19.809999999999999</v>
      </c>
      <c r="X308" s="57">
        <v>21.64</v>
      </c>
      <c r="Y308" s="57">
        <v>13.79</v>
      </c>
      <c r="Z308" s="57"/>
      <c r="AA308" s="57"/>
      <c r="AB308" s="57"/>
      <c r="AC308" s="57"/>
      <c r="AE308" s="74">
        <f t="shared" si="87"/>
        <v>110.47</v>
      </c>
    </row>
    <row r="309" spans="1:31" ht="15.75" customHeight="1">
      <c r="A309" s="17"/>
      <c r="B309" s="17"/>
      <c r="C309" s="17">
        <v>2130234</v>
      </c>
      <c r="D309" s="18" t="s">
        <v>505</v>
      </c>
      <c r="E309" s="19" t="s">
        <v>134</v>
      </c>
      <c r="F309" s="20" t="s">
        <v>135</v>
      </c>
      <c r="G309" s="38" t="s">
        <v>136</v>
      </c>
      <c r="H309" s="113">
        <f t="shared" si="83"/>
        <v>29</v>
      </c>
      <c r="I309" s="55">
        <f t="shared" si="84"/>
        <v>29</v>
      </c>
      <c r="J309" s="55">
        <f t="shared" si="85"/>
        <v>4</v>
      </c>
      <c r="K309" s="57"/>
      <c r="L309" s="58">
        <v>4</v>
      </c>
      <c r="M309" s="57"/>
      <c r="N309" s="57"/>
      <c r="O309" s="57"/>
      <c r="P309" s="57"/>
      <c r="Q309" s="57"/>
      <c r="R309" s="57"/>
      <c r="S309" s="55">
        <f t="shared" si="86"/>
        <v>25</v>
      </c>
      <c r="T309" s="57">
        <v>5</v>
      </c>
      <c r="U309" s="57">
        <v>5</v>
      </c>
      <c r="V309" s="57">
        <v>5</v>
      </c>
      <c r="W309" s="57">
        <v>10</v>
      </c>
      <c r="X309" s="57"/>
      <c r="Y309" s="57"/>
      <c r="Z309" s="57"/>
      <c r="AA309" s="57"/>
      <c r="AB309" s="57"/>
      <c r="AC309" s="57"/>
      <c r="AE309" s="74">
        <f t="shared" si="87"/>
        <v>25</v>
      </c>
    </row>
    <row r="310" spans="1:31" ht="15.75" customHeight="1">
      <c r="A310" s="17"/>
      <c r="B310" s="17"/>
      <c r="C310" s="17">
        <v>2130299</v>
      </c>
      <c r="D310" s="18" t="s">
        <v>506</v>
      </c>
      <c r="E310" s="19" t="s">
        <v>134</v>
      </c>
      <c r="F310" s="20" t="s">
        <v>135</v>
      </c>
      <c r="G310" s="38" t="s">
        <v>136</v>
      </c>
      <c r="H310" s="113">
        <f t="shared" si="83"/>
        <v>2253.1799999999998</v>
      </c>
      <c r="I310" s="55">
        <f t="shared" si="84"/>
        <v>2253.1799999999998</v>
      </c>
      <c r="J310" s="55">
        <f t="shared" si="85"/>
        <v>564.88</v>
      </c>
      <c r="K310" s="57"/>
      <c r="L310" s="58">
        <v>564.88</v>
      </c>
      <c r="M310" s="57"/>
      <c r="N310" s="57"/>
      <c r="O310" s="57"/>
      <c r="P310" s="57"/>
      <c r="Q310" s="57"/>
      <c r="R310" s="57"/>
      <c r="S310" s="55">
        <f t="shared" si="86"/>
        <v>1688.3</v>
      </c>
      <c r="T310" s="57">
        <v>227.96</v>
      </c>
      <c r="U310" s="57">
        <v>91.62</v>
      </c>
      <c r="V310" s="57">
        <v>437.92</v>
      </c>
      <c r="W310" s="57">
        <v>749.08</v>
      </c>
      <c r="X310" s="57">
        <v>91.66</v>
      </c>
      <c r="Y310" s="57"/>
      <c r="Z310" s="57"/>
      <c r="AA310" s="57">
        <v>90.06</v>
      </c>
      <c r="AB310" s="57"/>
      <c r="AC310" s="57"/>
      <c r="AE310" s="74">
        <f t="shared" si="87"/>
        <v>1688.2999999999997</v>
      </c>
    </row>
    <row r="311" spans="1:31" ht="15.75" customHeight="1">
      <c r="A311" s="17"/>
      <c r="B311" s="17"/>
      <c r="C311" s="17">
        <v>2130316</v>
      </c>
      <c r="D311" s="18" t="s">
        <v>500</v>
      </c>
      <c r="E311" s="19" t="s">
        <v>507</v>
      </c>
      <c r="F311" s="20" t="s">
        <v>508</v>
      </c>
      <c r="G311" s="38" t="s">
        <v>509</v>
      </c>
      <c r="H311" s="113">
        <f t="shared" si="83"/>
        <v>12544</v>
      </c>
      <c r="I311" s="55">
        <f t="shared" si="84"/>
        <v>12544</v>
      </c>
      <c r="J311" s="55">
        <f t="shared" si="85"/>
        <v>0</v>
      </c>
      <c r="K311" s="57"/>
      <c r="L311" s="58"/>
      <c r="M311" s="57"/>
      <c r="N311" s="57"/>
      <c r="O311" s="57"/>
      <c r="P311" s="57"/>
      <c r="Q311" s="57"/>
      <c r="R311" s="57"/>
      <c r="S311" s="55">
        <f t="shared" si="86"/>
        <v>12544</v>
      </c>
      <c r="T311" s="57">
        <v>2056</v>
      </c>
      <c r="U311" s="57">
        <v>1890</v>
      </c>
      <c r="V311" s="57">
        <v>1796</v>
      </c>
      <c r="W311" s="57">
        <v>746</v>
      </c>
      <c r="X311" s="57">
        <v>2226</v>
      </c>
      <c r="Y311" s="57">
        <v>1430</v>
      </c>
      <c r="Z311" s="57"/>
      <c r="AA311" s="57">
        <v>2400</v>
      </c>
      <c r="AB311" s="57"/>
      <c r="AC311" s="57"/>
      <c r="AE311" s="74">
        <f t="shared" si="87"/>
        <v>12544</v>
      </c>
    </row>
    <row r="312" spans="1:31" ht="15.75" customHeight="1">
      <c r="A312" s="17"/>
      <c r="B312" s="2"/>
      <c r="C312" s="17">
        <v>2130321</v>
      </c>
      <c r="D312" s="18" t="s">
        <v>510</v>
      </c>
      <c r="E312" s="19" t="s">
        <v>511</v>
      </c>
      <c r="F312" s="20" t="s">
        <v>512</v>
      </c>
      <c r="G312" s="38" t="s">
        <v>513</v>
      </c>
      <c r="H312" s="113">
        <f t="shared" si="83"/>
        <v>12031.859999999999</v>
      </c>
      <c r="I312" s="55">
        <f t="shared" si="84"/>
        <v>12031.859999999999</v>
      </c>
      <c r="J312" s="55">
        <f t="shared" si="85"/>
        <v>459</v>
      </c>
      <c r="K312" s="57"/>
      <c r="L312" s="58"/>
      <c r="M312" s="57"/>
      <c r="N312" s="57">
        <v>14.82</v>
      </c>
      <c r="O312" s="57">
        <v>239.1</v>
      </c>
      <c r="P312" s="57">
        <v>36.54</v>
      </c>
      <c r="Q312" s="57">
        <v>98.04</v>
      </c>
      <c r="R312" s="57">
        <v>70.5</v>
      </c>
      <c r="S312" s="55">
        <f t="shared" si="86"/>
        <v>11572.859999999999</v>
      </c>
      <c r="T312" s="57">
        <v>2135.7600000000002</v>
      </c>
      <c r="U312" s="57">
        <v>1780.8</v>
      </c>
      <c r="V312" s="57">
        <v>3617.16</v>
      </c>
      <c r="W312" s="57">
        <v>540.41999999999996</v>
      </c>
      <c r="X312" s="57">
        <v>12.42</v>
      </c>
      <c r="Y312" s="57">
        <v>82.38</v>
      </c>
      <c r="Z312" s="57">
        <v>2441.6999999999998</v>
      </c>
      <c r="AA312" s="57">
        <v>962.22</v>
      </c>
      <c r="AB312" s="57"/>
      <c r="AC312" s="57"/>
      <c r="AE312" s="74"/>
    </row>
    <row r="313" spans="1:31" ht="15.75" customHeight="1">
      <c r="A313" s="17"/>
      <c r="B313" s="17"/>
      <c r="C313" s="17">
        <v>2130319</v>
      </c>
      <c r="D313" s="18" t="s">
        <v>514</v>
      </c>
      <c r="E313" s="19" t="s">
        <v>507</v>
      </c>
      <c r="F313" s="20" t="s">
        <v>508</v>
      </c>
      <c r="G313" s="38" t="s">
        <v>509</v>
      </c>
      <c r="H313" s="113">
        <f t="shared" si="83"/>
        <v>18277</v>
      </c>
      <c r="I313" s="55">
        <f t="shared" si="84"/>
        <v>18277</v>
      </c>
      <c r="J313" s="55">
        <f t="shared" si="85"/>
        <v>3571</v>
      </c>
      <c r="K313" s="57"/>
      <c r="L313" s="58">
        <v>3571</v>
      </c>
      <c r="M313" s="57"/>
      <c r="N313" s="57"/>
      <c r="O313" s="57"/>
      <c r="P313" s="57"/>
      <c r="Q313" s="57"/>
      <c r="R313" s="57"/>
      <c r="S313" s="55">
        <f t="shared" si="86"/>
        <v>14706</v>
      </c>
      <c r="T313" s="57">
        <v>4591</v>
      </c>
      <c r="U313" s="57">
        <v>4720</v>
      </c>
      <c r="V313" s="57"/>
      <c r="W313" s="57">
        <v>1180</v>
      </c>
      <c r="X313" s="57"/>
      <c r="Y313" s="57">
        <v>4215</v>
      </c>
      <c r="Z313" s="57"/>
      <c r="AA313" s="57"/>
      <c r="AB313" s="57"/>
      <c r="AC313" s="57"/>
      <c r="AE313" s="74">
        <f t="shared" ref="AE313:AE318" si="88">H313-L313</f>
        <v>14706</v>
      </c>
    </row>
    <row r="314" spans="1:31" ht="15.75" customHeight="1">
      <c r="A314" s="17"/>
      <c r="B314" s="17"/>
      <c r="C314" s="17">
        <v>2130305</v>
      </c>
      <c r="D314" s="18" t="s">
        <v>515</v>
      </c>
      <c r="E314" s="19" t="s">
        <v>507</v>
      </c>
      <c r="F314" s="20" t="s">
        <v>508</v>
      </c>
      <c r="G314" s="38" t="s">
        <v>509</v>
      </c>
      <c r="H314" s="113">
        <f t="shared" si="83"/>
        <v>3203</v>
      </c>
      <c r="I314" s="55">
        <f t="shared" si="84"/>
        <v>3203</v>
      </c>
      <c r="J314" s="55">
        <f t="shared" si="85"/>
        <v>0</v>
      </c>
      <c r="K314" s="57"/>
      <c r="L314" s="58"/>
      <c r="M314" s="57"/>
      <c r="N314" s="57"/>
      <c r="O314" s="57"/>
      <c r="P314" s="57"/>
      <c r="Q314" s="57"/>
      <c r="R314" s="57"/>
      <c r="S314" s="55">
        <f t="shared" si="86"/>
        <v>3203</v>
      </c>
      <c r="T314" s="57"/>
      <c r="U314" s="57"/>
      <c r="V314" s="57">
        <v>662</v>
      </c>
      <c r="W314" s="57">
        <v>95</v>
      </c>
      <c r="X314" s="57"/>
      <c r="Y314" s="57"/>
      <c r="Z314" s="57">
        <v>473</v>
      </c>
      <c r="AA314" s="57">
        <v>1973</v>
      </c>
      <c r="AB314" s="57"/>
      <c r="AC314" s="57"/>
      <c r="AE314" s="74">
        <f t="shared" si="88"/>
        <v>3203</v>
      </c>
    </row>
    <row r="315" spans="1:31" ht="15.75" customHeight="1">
      <c r="A315" s="17"/>
      <c r="B315" s="17"/>
      <c r="C315" s="17">
        <v>2130314</v>
      </c>
      <c r="D315" s="18" t="s">
        <v>516</v>
      </c>
      <c r="E315" s="19" t="s">
        <v>507</v>
      </c>
      <c r="F315" s="20" t="s">
        <v>508</v>
      </c>
      <c r="G315" s="38" t="s">
        <v>509</v>
      </c>
      <c r="H315" s="113">
        <f t="shared" si="83"/>
        <v>477</v>
      </c>
      <c r="I315" s="55">
        <f t="shared" si="84"/>
        <v>477</v>
      </c>
      <c r="J315" s="55">
        <f t="shared" si="85"/>
        <v>277</v>
      </c>
      <c r="K315" s="57"/>
      <c r="L315" s="58">
        <v>277</v>
      </c>
      <c r="M315" s="57"/>
      <c r="N315" s="57"/>
      <c r="O315" s="57"/>
      <c r="P315" s="57"/>
      <c r="Q315" s="57"/>
      <c r="R315" s="57"/>
      <c r="S315" s="55">
        <f t="shared" si="86"/>
        <v>200</v>
      </c>
      <c r="T315" s="57"/>
      <c r="U315" s="57"/>
      <c r="V315" s="57"/>
      <c r="W315" s="57"/>
      <c r="X315" s="57"/>
      <c r="Y315" s="57">
        <v>200</v>
      </c>
      <c r="Z315" s="57"/>
      <c r="AA315" s="57"/>
      <c r="AB315" s="57"/>
      <c r="AC315" s="57"/>
      <c r="AE315" s="74">
        <f t="shared" si="88"/>
        <v>200</v>
      </c>
    </row>
    <row r="316" spans="1:31" ht="15.75" customHeight="1">
      <c r="A316" s="17"/>
      <c r="B316" s="17"/>
      <c r="C316" s="17">
        <v>2130310</v>
      </c>
      <c r="D316" s="18" t="s">
        <v>517</v>
      </c>
      <c r="E316" s="19" t="s">
        <v>507</v>
      </c>
      <c r="F316" s="20" t="s">
        <v>508</v>
      </c>
      <c r="G316" s="38" t="s">
        <v>509</v>
      </c>
      <c r="H316" s="113">
        <f t="shared" si="83"/>
        <v>4509</v>
      </c>
      <c r="I316" s="55">
        <f t="shared" si="84"/>
        <v>4509</v>
      </c>
      <c r="J316" s="55">
        <f t="shared" si="85"/>
        <v>0</v>
      </c>
      <c r="K316" s="57"/>
      <c r="L316" s="58"/>
      <c r="M316" s="57"/>
      <c r="N316" s="57"/>
      <c r="O316" s="57"/>
      <c r="P316" s="57"/>
      <c r="Q316" s="57"/>
      <c r="R316" s="57"/>
      <c r="S316" s="55">
        <f t="shared" si="86"/>
        <v>4509</v>
      </c>
      <c r="T316" s="57">
        <v>969</v>
      </c>
      <c r="U316" s="57">
        <v>914</v>
      </c>
      <c r="V316" s="57">
        <v>914</v>
      </c>
      <c r="W316" s="57">
        <v>914</v>
      </c>
      <c r="X316" s="57"/>
      <c r="Y316" s="57"/>
      <c r="Z316" s="57"/>
      <c r="AA316" s="57">
        <v>798</v>
      </c>
      <c r="AB316" s="57"/>
      <c r="AC316" s="57"/>
      <c r="AE316" s="74">
        <f t="shared" si="88"/>
        <v>4509</v>
      </c>
    </row>
    <row r="317" spans="1:31" ht="15.75" customHeight="1">
      <c r="A317" s="17"/>
      <c r="B317" s="17"/>
      <c r="C317" s="17">
        <v>2130314</v>
      </c>
      <c r="D317" s="18" t="s">
        <v>516</v>
      </c>
      <c r="E317" s="19" t="s">
        <v>507</v>
      </c>
      <c r="F317" s="20" t="s">
        <v>508</v>
      </c>
      <c r="G317" s="38" t="s">
        <v>509</v>
      </c>
      <c r="H317" s="113">
        <f t="shared" si="83"/>
        <v>419</v>
      </c>
      <c r="I317" s="55">
        <f t="shared" si="84"/>
        <v>419</v>
      </c>
      <c r="J317" s="55">
        <f t="shared" si="85"/>
        <v>235</v>
      </c>
      <c r="K317" s="57"/>
      <c r="L317" s="58">
        <v>235</v>
      </c>
      <c r="M317" s="57"/>
      <c r="N317" s="57"/>
      <c r="O317" s="57"/>
      <c r="P317" s="57"/>
      <c r="Q317" s="57"/>
      <c r="R317" s="57"/>
      <c r="S317" s="55">
        <f t="shared" si="86"/>
        <v>184</v>
      </c>
      <c r="T317" s="57">
        <v>17</v>
      </c>
      <c r="U317" s="57">
        <v>18</v>
      </c>
      <c r="V317" s="57">
        <v>25</v>
      </c>
      <c r="W317" s="57">
        <v>51</v>
      </c>
      <c r="X317" s="57"/>
      <c r="Y317" s="57"/>
      <c r="Z317" s="57">
        <v>59</v>
      </c>
      <c r="AA317" s="57">
        <v>14</v>
      </c>
      <c r="AB317" s="57"/>
      <c r="AC317" s="57"/>
      <c r="AE317" s="74">
        <f t="shared" si="88"/>
        <v>184</v>
      </c>
    </row>
    <row r="318" spans="1:31" ht="15.75" customHeight="1">
      <c r="A318" s="17"/>
      <c r="B318" s="17"/>
      <c r="C318" s="17">
        <v>2130316</v>
      </c>
      <c r="D318" s="18" t="s">
        <v>500</v>
      </c>
      <c r="E318" s="19" t="s">
        <v>507</v>
      </c>
      <c r="F318" s="20" t="s">
        <v>508</v>
      </c>
      <c r="G318" s="38" t="s">
        <v>509</v>
      </c>
      <c r="H318" s="113">
        <f t="shared" si="83"/>
        <v>1021</v>
      </c>
      <c r="I318" s="55">
        <f t="shared" si="84"/>
        <v>1021</v>
      </c>
      <c r="J318" s="55">
        <f t="shared" si="85"/>
        <v>239</v>
      </c>
      <c r="K318" s="57"/>
      <c r="L318" s="58">
        <v>239</v>
      </c>
      <c r="M318" s="57"/>
      <c r="N318" s="57"/>
      <c r="O318" s="57"/>
      <c r="P318" s="57"/>
      <c r="Q318" s="57"/>
      <c r="R318" s="57"/>
      <c r="S318" s="55">
        <f t="shared" si="86"/>
        <v>782</v>
      </c>
      <c r="T318" s="57">
        <v>135</v>
      </c>
      <c r="U318" s="57">
        <v>175</v>
      </c>
      <c r="V318" s="57">
        <v>121</v>
      </c>
      <c r="W318" s="57">
        <v>66</v>
      </c>
      <c r="X318" s="57">
        <v>176</v>
      </c>
      <c r="Y318" s="57">
        <v>109</v>
      </c>
      <c r="Z318" s="57"/>
      <c r="AA318" s="57"/>
      <c r="AB318" s="57"/>
      <c r="AC318" s="57"/>
      <c r="AE318" s="74">
        <f t="shared" si="88"/>
        <v>782</v>
      </c>
    </row>
    <row r="319" spans="1:31" ht="15.75" customHeight="1">
      <c r="A319" s="17"/>
      <c r="B319" s="97">
        <v>51301</v>
      </c>
      <c r="C319" s="97">
        <v>2130316</v>
      </c>
      <c r="D319" s="98" t="s">
        <v>500</v>
      </c>
      <c r="E319" s="43" t="s">
        <v>507</v>
      </c>
      <c r="F319" s="44" t="s">
        <v>518</v>
      </c>
      <c r="G319" s="105" t="s">
        <v>509</v>
      </c>
      <c r="H319" s="113">
        <f t="shared" si="83"/>
        <v>0</v>
      </c>
      <c r="I319" s="55">
        <f t="shared" si="84"/>
        <v>0</v>
      </c>
      <c r="J319" s="55">
        <f t="shared" si="85"/>
        <v>-51</v>
      </c>
      <c r="K319" s="57"/>
      <c r="L319" s="58">
        <v>-51</v>
      </c>
      <c r="M319" s="57"/>
      <c r="N319" s="57"/>
      <c r="O319" s="57"/>
      <c r="P319" s="57"/>
      <c r="Q319" s="57"/>
      <c r="R319" s="57"/>
      <c r="S319" s="55">
        <f t="shared" si="86"/>
        <v>51</v>
      </c>
      <c r="T319" s="57"/>
      <c r="U319" s="57"/>
      <c r="V319" s="57"/>
      <c r="W319" s="57"/>
      <c r="X319" s="57"/>
      <c r="Y319" s="57"/>
      <c r="Z319" s="57">
        <v>10</v>
      </c>
      <c r="AA319" s="57">
        <v>41</v>
      </c>
      <c r="AB319" s="57"/>
      <c r="AC319" s="57"/>
      <c r="AE319" s="74"/>
    </row>
    <row r="320" spans="1:31" ht="15.75" customHeight="1">
      <c r="A320" s="17" t="s">
        <v>519</v>
      </c>
      <c r="B320" s="17"/>
      <c r="C320" s="17"/>
      <c r="D320" s="18"/>
      <c r="E320" s="19"/>
      <c r="F320" s="20"/>
      <c r="G320" s="28" t="s">
        <v>520</v>
      </c>
      <c r="H320" s="113">
        <f t="shared" ca="1" si="83"/>
        <v>45924</v>
      </c>
      <c r="I320" s="55">
        <f t="shared" ca="1" si="84"/>
        <v>45924</v>
      </c>
      <c r="J320" s="55">
        <f t="shared" ca="1" si="85"/>
        <v>35959</v>
      </c>
      <c r="K320" s="57">
        <f t="shared" ref="K320:R320" ca="1" si="89">SUM(K11:K325)</f>
        <v>0</v>
      </c>
      <c r="L320" s="58">
        <f t="shared" ca="1" si="89"/>
        <v>35959</v>
      </c>
      <c r="M320" s="57">
        <f t="shared" ca="1" si="89"/>
        <v>0</v>
      </c>
      <c r="N320" s="57">
        <f t="shared" ca="1" si="89"/>
        <v>0</v>
      </c>
      <c r="O320" s="57">
        <f t="shared" ca="1" si="89"/>
        <v>0</v>
      </c>
      <c r="P320" s="57">
        <f t="shared" ca="1" si="89"/>
        <v>0</v>
      </c>
      <c r="Q320" s="57">
        <f t="shared" ca="1" si="89"/>
        <v>0</v>
      </c>
      <c r="R320" s="57">
        <f t="shared" ca="1" si="89"/>
        <v>0</v>
      </c>
      <c r="S320" s="55">
        <f t="shared" ca="1" si="86"/>
        <v>9965</v>
      </c>
      <c r="T320" s="57">
        <f>SUM(T321:T325)</f>
        <v>0</v>
      </c>
      <c r="U320" s="57">
        <f t="shared" ref="U320:AA320" si="90">SUM(U321:U325)</f>
        <v>0</v>
      </c>
      <c r="V320" s="57">
        <f t="shared" si="90"/>
        <v>0</v>
      </c>
      <c r="W320" s="57">
        <f t="shared" si="90"/>
        <v>0</v>
      </c>
      <c r="X320" s="57">
        <f t="shared" si="90"/>
        <v>0</v>
      </c>
      <c r="Y320" s="57">
        <f t="shared" si="90"/>
        <v>0</v>
      </c>
      <c r="Z320" s="57">
        <f t="shared" si="90"/>
        <v>0</v>
      </c>
      <c r="AA320" s="57">
        <f t="shared" si="90"/>
        <v>7907</v>
      </c>
      <c r="AB320" s="57">
        <f ca="1">SUM(AB11:AB325)</f>
        <v>0</v>
      </c>
      <c r="AC320" s="57">
        <f ca="1">SUM(AC11:AC325)</f>
        <v>0</v>
      </c>
      <c r="AE320" s="74">
        <f t="shared" ref="AE320:AE348" ca="1" si="91">H320-L320</f>
        <v>9965</v>
      </c>
    </row>
    <row r="321" spans="1:31" ht="15.75" customHeight="1">
      <c r="A321" s="17"/>
      <c r="B321" s="17"/>
      <c r="C321" s="17">
        <v>2140139</v>
      </c>
      <c r="D321" s="18" t="s">
        <v>525</v>
      </c>
      <c r="E321" s="32"/>
      <c r="F321" s="23"/>
      <c r="G321" s="38"/>
      <c r="H321" s="113">
        <f t="shared" si="83"/>
        <v>0</v>
      </c>
      <c r="I321" s="55">
        <f t="shared" si="84"/>
        <v>0</v>
      </c>
      <c r="J321" s="55">
        <f t="shared" si="85"/>
        <v>0</v>
      </c>
      <c r="K321" s="57"/>
      <c r="L321" s="58"/>
      <c r="M321" s="57"/>
      <c r="N321" s="57"/>
      <c r="O321" s="57"/>
      <c r="P321" s="57"/>
      <c r="Q321" s="57"/>
      <c r="R321" s="57"/>
      <c r="S321" s="55">
        <f t="shared" si="86"/>
        <v>0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72"/>
      <c r="AE321" s="74">
        <f t="shared" si="91"/>
        <v>0</v>
      </c>
    </row>
    <row r="322" spans="1:31" ht="15.75" customHeight="1">
      <c r="A322" s="17"/>
      <c r="B322" s="17"/>
      <c r="C322" s="17">
        <v>2140199</v>
      </c>
      <c r="D322" s="18" t="s">
        <v>526</v>
      </c>
      <c r="E322" s="32" t="s">
        <v>527</v>
      </c>
      <c r="F322" s="23" t="s">
        <v>528</v>
      </c>
      <c r="G322" s="38" t="s">
        <v>529</v>
      </c>
      <c r="H322" s="113">
        <f t="shared" si="83"/>
        <v>4130</v>
      </c>
      <c r="I322" s="55">
        <f t="shared" si="84"/>
        <v>4130</v>
      </c>
      <c r="J322" s="55">
        <f t="shared" si="85"/>
        <v>4130</v>
      </c>
      <c r="K322" s="57"/>
      <c r="L322" s="58">
        <v>4130</v>
      </c>
      <c r="M322" s="57"/>
      <c r="N322" s="57"/>
      <c r="O322" s="57"/>
      <c r="P322" s="57"/>
      <c r="Q322" s="57"/>
      <c r="R322" s="57"/>
      <c r="S322" s="55">
        <f t="shared" si="86"/>
        <v>0</v>
      </c>
      <c r="T322" s="57"/>
      <c r="U322" s="57"/>
      <c r="V322" s="57"/>
      <c r="W322" s="57"/>
      <c r="X322" s="57"/>
      <c r="Y322" s="57"/>
      <c r="Z322" s="57"/>
      <c r="AA322" s="57"/>
      <c r="AB322" s="57"/>
      <c r="AC322" s="72"/>
      <c r="AE322" s="74">
        <f t="shared" si="91"/>
        <v>0</v>
      </c>
    </row>
    <row r="323" spans="1:31" ht="15.75" customHeight="1">
      <c r="A323" s="17"/>
      <c r="B323" s="17">
        <v>51301</v>
      </c>
      <c r="C323" s="17">
        <v>2140699</v>
      </c>
      <c r="D323" s="18" t="s">
        <v>530</v>
      </c>
      <c r="E323" s="32" t="s">
        <v>531</v>
      </c>
      <c r="F323" s="23" t="s">
        <v>532</v>
      </c>
      <c r="G323" s="38" t="s">
        <v>533</v>
      </c>
      <c r="H323" s="113">
        <f t="shared" si="83"/>
        <v>7907</v>
      </c>
      <c r="I323" s="55">
        <f t="shared" si="84"/>
        <v>7907</v>
      </c>
      <c r="J323" s="55">
        <f t="shared" si="85"/>
        <v>0</v>
      </c>
      <c r="K323" s="57"/>
      <c r="L323" s="58"/>
      <c r="M323" s="57"/>
      <c r="N323" s="57"/>
      <c r="O323" s="57"/>
      <c r="P323" s="57"/>
      <c r="Q323" s="57"/>
      <c r="R323" s="57"/>
      <c r="S323" s="55">
        <f t="shared" si="86"/>
        <v>7907</v>
      </c>
      <c r="T323" s="57"/>
      <c r="U323" s="57"/>
      <c r="V323" s="57"/>
      <c r="W323" s="57"/>
      <c r="X323" s="57"/>
      <c r="Y323" s="57"/>
      <c r="Z323" s="57"/>
      <c r="AA323" s="57">
        <v>7907</v>
      </c>
      <c r="AB323" s="57"/>
      <c r="AC323" s="72"/>
      <c r="AE323" s="74">
        <f t="shared" si="91"/>
        <v>7907</v>
      </c>
    </row>
    <row r="324" spans="1:31" ht="15.75" customHeight="1">
      <c r="A324" s="17"/>
      <c r="B324" s="17">
        <v>51301</v>
      </c>
      <c r="C324" s="17">
        <v>2140601</v>
      </c>
      <c r="D324" s="18" t="s">
        <v>534</v>
      </c>
      <c r="E324" s="32" t="s">
        <v>535</v>
      </c>
      <c r="F324" s="23" t="s">
        <v>536</v>
      </c>
      <c r="G324" s="38" t="s">
        <v>537</v>
      </c>
      <c r="H324" s="113">
        <f t="shared" si="83"/>
        <v>31000</v>
      </c>
      <c r="I324" s="55">
        <f t="shared" si="84"/>
        <v>31000</v>
      </c>
      <c r="J324" s="55">
        <f t="shared" si="85"/>
        <v>31000</v>
      </c>
      <c r="K324" s="57"/>
      <c r="L324" s="58">
        <v>31000</v>
      </c>
      <c r="M324" s="57"/>
      <c r="N324" s="57"/>
      <c r="O324" s="57"/>
      <c r="P324" s="57"/>
      <c r="Q324" s="57"/>
      <c r="R324" s="57"/>
      <c r="S324" s="55">
        <f t="shared" si="86"/>
        <v>0</v>
      </c>
      <c r="T324" s="57"/>
      <c r="U324" s="57"/>
      <c r="V324" s="57"/>
      <c r="W324" s="57"/>
      <c r="X324" s="57"/>
      <c r="Y324" s="57"/>
      <c r="Z324" s="57"/>
      <c r="AA324" s="57"/>
      <c r="AB324" s="57"/>
      <c r="AC324" s="72"/>
      <c r="AE324" s="74">
        <f t="shared" si="91"/>
        <v>0</v>
      </c>
    </row>
    <row r="325" spans="1:31" ht="15.75" customHeight="1">
      <c r="A325" s="17"/>
      <c r="B325" s="17"/>
      <c r="C325" s="17"/>
      <c r="D325" s="18"/>
      <c r="E325" s="19"/>
      <c r="F325" s="20"/>
      <c r="G325" s="38"/>
      <c r="H325" s="113">
        <f t="shared" si="83"/>
        <v>0</v>
      </c>
      <c r="I325" s="55">
        <f t="shared" si="84"/>
        <v>0</v>
      </c>
      <c r="J325" s="55">
        <f t="shared" si="85"/>
        <v>0</v>
      </c>
      <c r="K325" s="57"/>
      <c r="L325" s="58"/>
      <c r="M325" s="57"/>
      <c r="N325" s="57"/>
      <c r="O325" s="57"/>
      <c r="P325" s="57"/>
      <c r="Q325" s="57"/>
      <c r="R325" s="57"/>
      <c r="S325" s="55">
        <f t="shared" si="86"/>
        <v>0</v>
      </c>
      <c r="T325" s="57"/>
      <c r="U325" s="57"/>
      <c r="V325" s="57"/>
      <c r="W325" s="57"/>
      <c r="X325" s="57"/>
      <c r="Y325" s="57"/>
      <c r="Z325" s="57"/>
      <c r="AA325" s="57"/>
      <c r="AB325" s="57"/>
      <c r="AC325" s="72"/>
      <c r="AE325" s="74">
        <f t="shared" si="91"/>
        <v>0</v>
      </c>
    </row>
    <row r="326" spans="1:31" ht="15.75" customHeight="1">
      <c r="A326" s="17" t="s">
        <v>538</v>
      </c>
      <c r="B326" s="17"/>
      <c r="C326" s="17"/>
      <c r="D326" s="18"/>
      <c r="E326" s="19"/>
      <c r="F326" s="20"/>
      <c r="G326" s="28" t="s">
        <v>539</v>
      </c>
      <c r="H326" s="113">
        <f t="shared" si="83"/>
        <v>1040</v>
      </c>
      <c r="I326" s="55">
        <f t="shared" si="84"/>
        <v>1040</v>
      </c>
      <c r="J326" s="55">
        <f t="shared" si="85"/>
        <v>1040</v>
      </c>
      <c r="K326" s="57">
        <f t="shared" ref="K326:R326" si="92">SUM(K327:K329)</f>
        <v>0</v>
      </c>
      <c r="L326" s="58">
        <f t="shared" si="92"/>
        <v>1040</v>
      </c>
      <c r="M326" s="57">
        <f t="shared" si="92"/>
        <v>0</v>
      </c>
      <c r="N326" s="57">
        <f t="shared" si="92"/>
        <v>0</v>
      </c>
      <c r="O326" s="57">
        <f t="shared" si="92"/>
        <v>0</v>
      </c>
      <c r="P326" s="57">
        <f t="shared" si="92"/>
        <v>0</v>
      </c>
      <c r="Q326" s="57">
        <f t="shared" si="92"/>
        <v>0</v>
      </c>
      <c r="R326" s="57">
        <f t="shared" si="92"/>
        <v>0</v>
      </c>
      <c r="S326" s="55">
        <f t="shared" si="86"/>
        <v>0</v>
      </c>
      <c r="T326" s="57">
        <f t="shared" ref="T326:AC326" si="93">SUM(T327:T329)</f>
        <v>0</v>
      </c>
      <c r="U326" s="57">
        <f t="shared" si="93"/>
        <v>0</v>
      </c>
      <c r="V326" s="57">
        <f t="shared" si="93"/>
        <v>0</v>
      </c>
      <c r="W326" s="57">
        <f t="shared" si="93"/>
        <v>0</v>
      </c>
      <c r="X326" s="57">
        <f t="shared" si="93"/>
        <v>0</v>
      </c>
      <c r="Y326" s="57">
        <f t="shared" si="93"/>
        <v>0</v>
      </c>
      <c r="Z326" s="57">
        <f t="shared" si="93"/>
        <v>0</v>
      </c>
      <c r="AA326" s="57">
        <f t="shared" si="93"/>
        <v>0</v>
      </c>
      <c r="AB326" s="57">
        <f t="shared" si="93"/>
        <v>0</v>
      </c>
      <c r="AC326" s="57">
        <f t="shared" si="93"/>
        <v>0</v>
      </c>
      <c r="AE326" s="74">
        <f t="shared" si="91"/>
        <v>0</v>
      </c>
    </row>
    <row r="327" spans="1:31" ht="15.75" customHeight="1">
      <c r="A327" s="17"/>
      <c r="B327" s="17">
        <v>50799</v>
      </c>
      <c r="C327" s="17">
        <v>2150605</v>
      </c>
      <c r="D327" s="18" t="s">
        <v>540</v>
      </c>
      <c r="E327" s="19" t="s">
        <v>541</v>
      </c>
      <c r="F327" s="20" t="s">
        <v>542</v>
      </c>
      <c r="G327" s="38" t="s">
        <v>543</v>
      </c>
      <c r="H327" s="113">
        <f t="shared" si="83"/>
        <v>1040</v>
      </c>
      <c r="I327" s="55">
        <f t="shared" si="84"/>
        <v>1040</v>
      </c>
      <c r="J327" s="55">
        <f t="shared" si="85"/>
        <v>1040</v>
      </c>
      <c r="K327" s="57"/>
      <c r="L327" s="58">
        <v>1040</v>
      </c>
      <c r="M327" s="57"/>
      <c r="N327" s="57"/>
      <c r="O327" s="57"/>
      <c r="P327" s="57"/>
      <c r="Q327" s="57"/>
      <c r="R327" s="57"/>
      <c r="S327" s="55">
        <f t="shared" si="86"/>
        <v>0</v>
      </c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E327" s="74">
        <f t="shared" si="91"/>
        <v>0</v>
      </c>
    </row>
    <row r="328" spans="1:31" ht="15.75" customHeight="1">
      <c r="A328" s="17"/>
      <c r="B328" s="17"/>
      <c r="C328" s="17"/>
      <c r="D328" s="18"/>
      <c r="E328" s="19"/>
      <c r="F328" s="20"/>
      <c r="G328" s="38"/>
      <c r="H328" s="113">
        <f t="shared" si="83"/>
        <v>0</v>
      </c>
      <c r="I328" s="55">
        <f t="shared" si="84"/>
        <v>0</v>
      </c>
      <c r="J328" s="55">
        <f t="shared" si="85"/>
        <v>0</v>
      </c>
      <c r="K328" s="57"/>
      <c r="L328" s="58"/>
      <c r="M328" s="57"/>
      <c r="N328" s="57"/>
      <c r="O328" s="57"/>
      <c r="P328" s="57"/>
      <c r="Q328" s="57"/>
      <c r="R328" s="57"/>
      <c r="S328" s="55">
        <f t="shared" si="86"/>
        <v>0</v>
      </c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E328" s="74">
        <f t="shared" si="91"/>
        <v>0</v>
      </c>
    </row>
    <row r="329" spans="1:31" ht="15.75" customHeight="1">
      <c r="A329" s="17"/>
      <c r="B329" s="17"/>
      <c r="C329" s="17"/>
      <c r="D329" s="18"/>
      <c r="E329" s="19"/>
      <c r="F329" s="20"/>
      <c r="G329" s="38"/>
      <c r="H329" s="113">
        <f t="shared" si="83"/>
        <v>0</v>
      </c>
      <c r="I329" s="55">
        <f t="shared" si="84"/>
        <v>0</v>
      </c>
      <c r="J329" s="55">
        <f t="shared" si="85"/>
        <v>0</v>
      </c>
      <c r="K329" s="57"/>
      <c r="L329" s="58"/>
      <c r="M329" s="57"/>
      <c r="N329" s="57"/>
      <c r="O329" s="57"/>
      <c r="P329" s="57"/>
      <c r="Q329" s="57"/>
      <c r="R329" s="57"/>
      <c r="S329" s="55">
        <f t="shared" si="86"/>
        <v>0</v>
      </c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E329" s="74">
        <f t="shared" si="91"/>
        <v>0</v>
      </c>
    </row>
    <row r="330" spans="1:31" ht="15.75" customHeight="1">
      <c r="A330" s="17" t="s">
        <v>544</v>
      </c>
      <c r="B330" s="17"/>
      <c r="C330" s="17"/>
      <c r="D330" s="18"/>
      <c r="E330" s="19"/>
      <c r="F330" s="20"/>
      <c r="G330" s="28" t="s">
        <v>545</v>
      </c>
      <c r="H330" s="113">
        <f t="shared" si="83"/>
        <v>0</v>
      </c>
      <c r="I330" s="55">
        <f t="shared" si="84"/>
        <v>0</v>
      </c>
      <c r="J330" s="55">
        <f t="shared" si="85"/>
        <v>0</v>
      </c>
      <c r="K330" s="57">
        <f t="shared" ref="K330:R330" si="94">SUM(K331:K333)</f>
        <v>0</v>
      </c>
      <c r="L330" s="58">
        <f t="shared" si="94"/>
        <v>0</v>
      </c>
      <c r="M330" s="57">
        <f t="shared" si="94"/>
        <v>0</v>
      </c>
      <c r="N330" s="57">
        <f t="shared" si="94"/>
        <v>0</v>
      </c>
      <c r="O330" s="57">
        <f t="shared" si="94"/>
        <v>0</v>
      </c>
      <c r="P330" s="57">
        <f t="shared" si="94"/>
        <v>0</v>
      </c>
      <c r="Q330" s="57">
        <f t="shared" si="94"/>
        <v>0</v>
      </c>
      <c r="R330" s="57">
        <f t="shared" si="94"/>
        <v>0</v>
      </c>
      <c r="S330" s="55">
        <f t="shared" si="86"/>
        <v>0</v>
      </c>
      <c r="T330" s="57">
        <f t="shared" ref="T330:AC330" si="95">SUM(T331:T333)</f>
        <v>0</v>
      </c>
      <c r="U330" s="57">
        <f t="shared" si="95"/>
        <v>0</v>
      </c>
      <c r="V330" s="57">
        <f t="shared" si="95"/>
        <v>0</v>
      </c>
      <c r="W330" s="57">
        <f t="shared" si="95"/>
        <v>0</v>
      </c>
      <c r="X330" s="57">
        <f t="shared" si="95"/>
        <v>0</v>
      </c>
      <c r="Y330" s="57">
        <f t="shared" si="95"/>
        <v>0</v>
      </c>
      <c r="Z330" s="57">
        <f t="shared" si="95"/>
        <v>0</v>
      </c>
      <c r="AA330" s="57">
        <f t="shared" si="95"/>
        <v>0</v>
      </c>
      <c r="AB330" s="57">
        <f t="shared" si="95"/>
        <v>0</v>
      </c>
      <c r="AC330" s="57">
        <f t="shared" si="95"/>
        <v>0</v>
      </c>
      <c r="AE330" s="74">
        <f t="shared" si="91"/>
        <v>0</v>
      </c>
    </row>
    <row r="331" spans="1:31" ht="15.75" customHeight="1">
      <c r="A331" s="17"/>
      <c r="B331" s="17"/>
      <c r="C331" s="17"/>
      <c r="D331" s="18"/>
      <c r="E331" s="19"/>
      <c r="F331" s="20"/>
      <c r="G331" s="38"/>
      <c r="H331" s="113">
        <f t="shared" si="83"/>
        <v>0</v>
      </c>
      <c r="I331" s="55">
        <f t="shared" si="84"/>
        <v>0</v>
      </c>
      <c r="J331" s="55">
        <f t="shared" si="85"/>
        <v>0</v>
      </c>
      <c r="K331" s="57"/>
      <c r="L331" s="58"/>
      <c r="M331" s="57"/>
      <c r="N331" s="57"/>
      <c r="O331" s="57"/>
      <c r="P331" s="57"/>
      <c r="Q331" s="57"/>
      <c r="R331" s="57"/>
      <c r="S331" s="55">
        <f t="shared" si="86"/>
        <v>0</v>
      </c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E331" s="74">
        <f t="shared" si="91"/>
        <v>0</v>
      </c>
    </row>
    <row r="332" spans="1:31" ht="15.75" customHeight="1">
      <c r="A332" s="17"/>
      <c r="B332" s="17"/>
      <c r="C332" s="17"/>
      <c r="D332" s="18"/>
      <c r="E332" s="19"/>
      <c r="F332" s="20"/>
      <c r="G332" s="38"/>
      <c r="H332" s="113">
        <f t="shared" si="83"/>
        <v>0</v>
      </c>
      <c r="I332" s="55">
        <f t="shared" si="84"/>
        <v>0</v>
      </c>
      <c r="J332" s="55">
        <f t="shared" si="85"/>
        <v>0</v>
      </c>
      <c r="K332" s="57"/>
      <c r="L332" s="58"/>
      <c r="M332" s="57"/>
      <c r="N332" s="57"/>
      <c r="O332" s="57"/>
      <c r="P332" s="57"/>
      <c r="Q332" s="57"/>
      <c r="R332" s="57"/>
      <c r="S332" s="55">
        <f t="shared" si="86"/>
        <v>0</v>
      </c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E332" s="74">
        <f t="shared" si="91"/>
        <v>0</v>
      </c>
    </row>
    <row r="333" spans="1:31" ht="15.75" customHeight="1">
      <c r="A333" s="17"/>
      <c r="B333" s="17"/>
      <c r="C333" s="17"/>
      <c r="D333" s="18"/>
      <c r="E333" s="19"/>
      <c r="F333" s="20"/>
      <c r="G333" s="38"/>
      <c r="H333" s="113">
        <f t="shared" si="83"/>
        <v>0</v>
      </c>
      <c r="I333" s="55">
        <f t="shared" si="84"/>
        <v>0</v>
      </c>
      <c r="J333" s="55">
        <f t="shared" si="85"/>
        <v>0</v>
      </c>
      <c r="K333" s="57"/>
      <c r="L333" s="58"/>
      <c r="M333" s="57"/>
      <c r="N333" s="57"/>
      <c r="O333" s="57"/>
      <c r="P333" s="57"/>
      <c r="Q333" s="57"/>
      <c r="R333" s="57"/>
      <c r="S333" s="55">
        <f t="shared" si="86"/>
        <v>0</v>
      </c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E333" s="74">
        <f t="shared" si="91"/>
        <v>0</v>
      </c>
    </row>
    <row r="334" spans="1:31" ht="15.75" customHeight="1">
      <c r="A334" s="17" t="s">
        <v>546</v>
      </c>
      <c r="B334" s="17"/>
      <c r="C334" s="17"/>
      <c r="D334" s="18"/>
      <c r="E334" s="19"/>
      <c r="F334" s="20"/>
      <c r="G334" s="28" t="s">
        <v>547</v>
      </c>
      <c r="H334" s="113">
        <f t="shared" si="83"/>
        <v>0</v>
      </c>
      <c r="I334" s="55">
        <f t="shared" si="84"/>
        <v>0</v>
      </c>
      <c r="J334" s="55">
        <f t="shared" si="85"/>
        <v>0</v>
      </c>
      <c r="K334" s="57">
        <f t="shared" ref="K334:R334" si="96">SUM(K335:K337)</f>
        <v>0</v>
      </c>
      <c r="L334" s="58">
        <f t="shared" si="96"/>
        <v>0</v>
      </c>
      <c r="M334" s="57">
        <f t="shared" si="96"/>
        <v>0</v>
      </c>
      <c r="N334" s="57">
        <f t="shared" si="96"/>
        <v>0</v>
      </c>
      <c r="O334" s="57">
        <f t="shared" si="96"/>
        <v>0</v>
      </c>
      <c r="P334" s="57">
        <f t="shared" si="96"/>
        <v>0</v>
      </c>
      <c r="Q334" s="57">
        <f t="shared" si="96"/>
        <v>0</v>
      </c>
      <c r="R334" s="57">
        <f t="shared" si="96"/>
        <v>0</v>
      </c>
      <c r="S334" s="55">
        <f t="shared" si="86"/>
        <v>0</v>
      </c>
      <c r="T334" s="57">
        <f t="shared" ref="T334:AC334" si="97">SUM(T335:T337)</f>
        <v>0</v>
      </c>
      <c r="U334" s="57">
        <f t="shared" si="97"/>
        <v>0</v>
      </c>
      <c r="V334" s="57">
        <f t="shared" si="97"/>
        <v>0</v>
      </c>
      <c r="W334" s="57">
        <f t="shared" si="97"/>
        <v>0</v>
      </c>
      <c r="X334" s="57">
        <f t="shared" si="97"/>
        <v>0</v>
      </c>
      <c r="Y334" s="57">
        <f t="shared" si="97"/>
        <v>0</v>
      </c>
      <c r="Z334" s="57">
        <f t="shared" si="97"/>
        <v>0</v>
      </c>
      <c r="AA334" s="57">
        <f t="shared" si="97"/>
        <v>0</v>
      </c>
      <c r="AB334" s="57">
        <f t="shared" si="97"/>
        <v>0</v>
      </c>
      <c r="AC334" s="57">
        <f t="shared" si="97"/>
        <v>0</v>
      </c>
      <c r="AE334" s="74">
        <f t="shared" si="91"/>
        <v>0</v>
      </c>
    </row>
    <row r="335" spans="1:31" ht="15.75" customHeight="1">
      <c r="A335" s="17"/>
      <c r="B335" s="17"/>
      <c r="C335" s="17"/>
      <c r="D335" s="18"/>
      <c r="E335" s="19"/>
      <c r="F335" s="20"/>
      <c r="G335" s="38"/>
      <c r="H335" s="113">
        <f t="shared" si="83"/>
        <v>0</v>
      </c>
      <c r="I335" s="55">
        <f t="shared" si="84"/>
        <v>0</v>
      </c>
      <c r="J335" s="55">
        <f t="shared" si="85"/>
        <v>0</v>
      </c>
      <c r="K335" s="57"/>
      <c r="L335" s="58"/>
      <c r="M335" s="57"/>
      <c r="N335" s="57"/>
      <c r="O335" s="57"/>
      <c r="P335" s="57"/>
      <c r="Q335" s="57"/>
      <c r="R335" s="57"/>
      <c r="S335" s="55">
        <f t="shared" si="86"/>
        <v>0</v>
      </c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E335" s="74">
        <f t="shared" si="91"/>
        <v>0</v>
      </c>
    </row>
    <row r="336" spans="1:31" ht="15.75" customHeight="1">
      <c r="A336" s="17"/>
      <c r="B336" s="17"/>
      <c r="C336" s="17"/>
      <c r="D336" s="18"/>
      <c r="E336" s="19"/>
      <c r="F336" s="20"/>
      <c r="G336" s="38"/>
      <c r="H336" s="113">
        <f t="shared" si="83"/>
        <v>0</v>
      </c>
      <c r="I336" s="55">
        <f t="shared" si="84"/>
        <v>0</v>
      </c>
      <c r="J336" s="55">
        <f t="shared" si="85"/>
        <v>0</v>
      </c>
      <c r="K336" s="57"/>
      <c r="L336" s="58"/>
      <c r="M336" s="57"/>
      <c r="N336" s="57"/>
      <c r="O336" s="57"/>
      <c r="P336" s="57"/>
      <c r="Q336" s="57"/>
      <c r="R336" s="57"/>
      <c r="S336" s="55">
        <f t="shared" si="86"/>
        <v>0</v>
      </c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E336" s="74">
        <f t="shared" si="91"/>
        <v>0</v>
      </c>
    </row>
    <row r="337" spans="1:54" ht="15.75" customHeight="1">
      <c r="A337" s="17"/>
      <c r="B337" s="17"/>
      <c r="C337" s="17"/>
      <c r="D337" s="18"/>
      <c r="E337" s="19"/>
      <c r="F337" s="20"/>
      <c r="G337" s="38"/>
      <c r="H337" s="113">
        <f t="shared" si="83"/>
        <v>0</v>
      </c>
      <c r="I337" s="55">
        <f t="shared" si="84"/>
        <v>0</v>
      </c>
      <c r="J337" s="55">
        <f t="shared" si="85"/>
        <v>0</v>
      </c>
      <c r="K337" s="57"/>
      <c r="L337" s="58"/>
      <c r="M337" s="57"/>
      <c r="N337" s="57"/>
      <c r="O337" s="57"/>
      <c r="P337" s="57"/>
      <c r="Q337" s="57"/>
      <c r="R337" s="57"/>
      <c r="S337" s="55">
        <f t="shared" si="86"/>
        <v>0</v>
      </c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E337" s="74">
        <f t="shared" si="91"/>
        <v>0</v>
      </c>
    </row>
    <row r="338" spans="1:54" ht="15.75" customHeight="1">
      <c r="A338" s="17" t="s">
        <v>548</v>
      </c>
      <c r="B338" s="17"/>
      <c r="C338" s="17"/>
      <c r="D338" s="18"/>
      <c r="E338" s="19"/>
      <c r="F338" s="20"/>
      <c r="G338" s="28" t="s">
        <v>549</v>
      </c>
      <c r="H338" s="113">
        <f t="shared" si="83"/>
        <v>5459</v>
      </c>
      <c r="I338" s="55">
        <f t="shared" si="84"/>
        <v>5459</v>
      </c>
      <c r="J338" s="55">
        <f t="shared" si="85"/>
        <v>0</v>
      </c>
      <c r="K338" s="57">
        <f t="shared" ref="K338:R338" si="98">SUM(K339:K340)</f>
        <v>0</v>
      </c>
      <c r="L338" s="58">
        <f t="shared" si="98"/>
        <v>0</v>
      </c>
      <c r="M338" s="57">
        <f t="shared" si="98"/>
        <v>0</v>
      </c>
      <c r="N338" s="57">
        <f t="shared" si="98"/>
        <v>0</v>
      </c>
      <c r="O338" s="57">
        <f t="shared" si="98"/>
        <v>0</v>
      </c>
      <c r="P338" s="57">
        <f t="shared" si="98"/>
        <v>0</v>
      </c>
      <c r="Q338" s="57">
        <f t="shared" si="98"/>
        <v>0</v>
      </c>
      <c r="R338" s="57">
        <f t="shared" si="98"/>
        <v>0</v>
      </c>
      <c r="S338" s="55">
        <f t="shared" si="86"/>
        <v>5459</v>
      </c>
      <c r="T338" s="57">
        <f t="shared" ref="T338:AC338" si="99">SUM(T339:T340)</f>
        <v>1054</v>
      </c>
      <c r="U338" s="57">
        <f t="shared" si="99"/>
        <v>1089</v>
      </c>
      <c r="V338" s="57">
        <f t="shared" si="99"/>
        <v>646</v>
      </c>
      <c r="W338" s="57">
        <f t="shared" si="99"/>
        <v>246</v>
      </c>
      <c r="X338" s="57">
        <f t="shared" si="99"/>
        <v>1417</v>
      </c>
      <c r="Y338" s="57">
        <f t="shared" si="99"/>
        <v>1007</v>
      </c>
      <c r="Z338" s="57">
        <f t="shared" si="99"/>
        <v>0</v>
      </c>
      <c r="AA338" s="57">
        <f t="shared" si="99"/>
        <v>0</v>
      </c>
      <c r="AB338" s="57">
        <f t="shared" si="99"/>
        <v>0</v>
      </c>
      <c r="AC338" s="57">
        <f t="shared" si="99"/>
        <v>0</v>
      </c>
      <c r="AE338" s="74">
        <f t="shared" si="91"/>
        <v>5459</v>
      </c>
    </row>
    <row r="339" spans="1:54" ht="15.75" customHeight="1">
      <c r="A339" s="17"/>
      <c r="B339" s="17"/>
      <c r="C339" s="17">
        <v>2200110</v>
      </c>
      <c r="D339" s="18" t="s">
        <v>550</v>
      </c>
      <c r="E339" s="19" t="s">
        <v>551</v>
      </c>
      <c r="F339" s="20" t="s">
        <v>552</v>
      </c>
      <c r="G339" s="38" t="s">
        <v>553</v>
      </c>
      <c r="H339" s="113">
        <f t="shared" si="83"/>
        <v>5459</v>
      </c>
      <c r="I339" s="55">
        <f t="shared" si="84"/>
        <v>5459</v>
      </c>
      <c r="J339" s="55">
        <f t="shared" si="85"/>
        <v>0</v>
      </c>
      <c r="K339" s="57"/>
      <c r="L339" s="58"/>
      <c r="M339" s="57"/>
      <c r="N339" s="57"/>
      <c r="O339" s="57"/>
      <c r="P339" s="57"/>
      <c r="Q339" s="57"/>
      <c r="R339" s="57"/>
      <c r="S339" s="55">
        <f t="shared" si="86"/>
        <v>5459</v>
      </c>
      <c r="T339" s="57">
        <v>1054</v>
      </c>
      <c r="U339" s="57">
        <v>1089</v>
      </c>
      <c r="V339" s="57">
        <v>646</v>
      </c>
      <c r="W339" s="57">
        <v>246</v>
      </c>
      <c r="X339" s="57">
        <v>1417</v>
      </c>
      <c r="Y339" s="57">
        <v>1007</v>
      </c>
      <c r="Z339" s="57"/>
      <c r="AA339" s="57"/>
      <c r="AB339" s="57"/>
      <c r="AC339" s="57"/>
      <c r="AE339" s="74">
        <f t="shared" si="91"/>
        <v>5459</v>
      </c>
    </row>
    <row r="340" spans="1:54" ht="15.75" customHeight="1">
      <c r="A340" s="17"/>
      <c r="B340" s="17"/>
      <c r="C340" s="17"/>
      <c r="D340" s="18"/>
      <c r="E340" s="19"/>
      <c r="F340" s="20"/>
      <c r="G340" s="38"/>
      <c r="H340" s="113">
        <f t="shared" si="83"/>
        <v>0</v>
      </c>
      <c r="I340" s="55">
        <f t="shared" si="84"/>
        <v>0</v>
      </c>
      <c r="J340" s="55">
        <f t="shared" si="85"/>
        <v>0</v>
      </c>
      <c r="K340" s="57"/>
      <c r="L340" s="58"/>
      <c r="M340" s="57"/>
      <c r="N340" s="57"/>
      <c r="O340" s="57"/>
      <c r="P340" s="57"/>
      <c r="Q340" s="57"/>
      <c r="R340" s="57"/>
      <c r="S340" s="55">
        <f t="shared" si="86"/>
        <v>0</v>
      </c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E340" s="74">
        <f t="shared" si="91"/>
        <v>0</v>
      </c>
    </row>
    <row r="341" spans="1:54" ht="15.75" customHeight="1">
      <c r="A341" s="17" t="s">
        <v>554</v>
      </c>
      <c r="B341" s="17"/>
      <c r="C341" s="17"/>
      <c r="D341" s="18"/>
      <c r="E341" s="19"/>
      <c r="F341" s="20"/>
      <c r="G341" s="28" t="s">
        <v>555</v>
      </c>
      <c r="H341" s="113">
        <f t="shared" si="83"/>
        <v>20635</v>
      </c>
      <c r="I341" s="55">
        <f t="shared" si="84"/>
        <v>20635</v>
      </c>
      <c r="J341" s="55">
        <f t="shared" si="85"/>
        <v>3451</v>
      </c>
      <c r="K341" s="57">
        <f t="shared" ref="K341:R341" si="100">SUM(K342:K344)</f>
        <v>0</v>
      </c>
      <c r="L341" s="58">
        <f t="shared" si="100"/>
        <v>0</v>
      </c>
      <c r="M341" s="57">
        <f t="shared" si="100"/>
        <v>0</v>
      </c>
      <c r="N341" s="57">
        <f t="shared" si="100"/>
        <v>0</v>
      </c>
      <c r="O341" s="57">
        <f t="shared" si="100"/>
        <v>115</v>
      </c>
      <c r="P341" s="57">
        <f t="shared" si="100"/>
        <v>0</v>
      </c>
      <c r="Q341" s="57">
        <f t="shared" si="100"/>
        <v>3336</v>
      </c>
      <c r="R341" s="57">
        <f t="shared" si="100"/>
        <v>0</v>
      </c>
      <c r="S341" s="55">
        <f t="shared" si="86"/>
        <v>17184</v>
      </c>
      <c r="T341" s="57">
        <f t="shared" ref="T341:AC341" si="101">SUM(T342:T344)</f>
        <v>1573.6</v>
      </c>
      <c r="U341" s="57">
        <f t="shared" si="101"/>
        <v>2877</v>
      </c>
      <c r="V341" s="57">
        <f t="shared" si="101"/>
        <v>899.6</v>
      </c>
      <c r="W341" s="57">
        <f t="shared" si="101"/>
        <v>1003</v>
      </c>
      <c r="X341" s="57">
        <f t="shared" si="101"/>
        <v>5168</v>
      </c>
      <c r="Y341" s="57">
        <f t="shared" si="101"/>
        <v>1229.4000000000001</v>
      </c>
      <c r="Z341" s="57">
        <f t="shared" si="101"/>
        <v>2151</v>
      </c>
      <c r="AA341" s="57">
        <f t="shared" si="101"/>
        <v>2282.4</v>
      </c>
      <c r="AB341" s="57">
        <f t="shared" si="101"/>
        <v>0</v>
      </c>
      <c r="AC341" s="57">
        <f t="shared" si="101"/>
        <v>0</v>
      </c>
      <c r="AE341" s="74">
        <f t="shared" si="91"/>
        <v>20635</v>
      </c>
    </row>
    <row r="342" spans="1:54" ht="15.75" customHeight="1">
      <c r="A342" s="17"/>
      <c r="B342" s="17"/>
      <c r="C342" s="17">
        <v>221010307</v>
      </c>
      <c r="D342" s="18" t="s">
        <v>556</v>
      </c>
      <c r="E342" s="19" t="s">
        <v>557</v>
      </c>
      <c r="F342" s="20" t="s">
        <v>558</v>
      </c>
      <c r="G342" s="38" t="s">
        <v>559</v>
      </c>
      <c r="H342" s="113">
        <f t="shared" si="83"/>
        <v>13222</v>
      </c>
      <c r="I342" s="66">
        <f t="shared" si="84"/>
        <v>13222</v>
      </c>
      <c r="J342" s="55">
        <f t="shared" si="85"/>
        <v>3451</v>
      </c>
      <c r="K342" s="57"/>
      <c r="L342" s="58"/>
      <c r="M342" s="57"/>
      <c r="N342" s="57"/>
      <c r="O342" s="57">
        <v>115</v>
      </c>
      <c r="P342" s="57"/>
      <c r="Q342" s="57">
        <v>3336</v>
      </c>
      <c r="R342" s="57"/>
      <c r="S342" s="55">
        <f t="shared" si="86"/>
        <v>9771</v>
      </c>
      <c r="T342" s="57"/>
      <c r="U342" s="57">
        <v>637</v>
      </c>
      <c r="V342" s="57">
        <v>320</v>
      </c>
      <c r="W342" s="57">
        <v>1003</v>
      </c>
      <c r="X342" s="57">
        <v>3656</v>
      </c>
      <c r="Y342" s="57">
        <v>759</v>
      </c>
      <c r="Z342" s="57">
        <v>1780</v>
      </c>
      <c r="AA342" s="57">
        <v>1616</v>
      </c>
      <c r="AB342" s="57"/>
      <c r="AC342" s="57"/>
      <c r="AE342" s="74">
        <f t="shared" si="91"/>
        <v>13222</v>
      </c>
    </row>
    <row r="343" spans="1:54" ht="15.75" customHeight="1">
      <c r="A343" s="17"/>
      <c r="B343" s="17"/>
      <c r="C343" s="17">
        <v>2210105</v>
      </c>
      <c r="D343" s="18" t="s">
        <v>560</v>
      </c>
      <c r="E343" s="19" t="s">
        <v>561</v>
      </c>
      <c r="F343" s="20" t="s">
        <v>562</v>
      </c>
      <c r="G343" s="38" t="s">
        <v>563</v>
      </c>
      <c r="H343" s="113">
        <f t="shared" si="83"/>
        <v>7412.9999999999991</v>
      </c>
      <c r="I343" s="55">
        <f t="shared" si="84"/>
        <v>7412.9999999999991</v>
      </c>
      <c r="J343" s="55">
        <f t="shared" si="85"/>
        <v>0</v>
      </c>
      <c r="K343" s="57"/>
      <c r="L343" s="58"/>
      <c r="M343" s="57"/>
      <c r="N343" s="57"/>
      <c r="O343" s="57"/>
      <c r="P343" s="57"/>
      <c r="Q343" s="57"/>
      <c r="R343" s="57"/>
      <c r="S343" s="55">
        <f t="shared" si="86"/>
        <v>7412.9999999999991</v>
      </c>
      <c r="T343" s="57">
        <v>1573.6</v>
      </c>
      <c r="U343" s="57">
        <v>2240</v>
      </c>
      <c r="V343" s="57">
        <v>579.6</v>
      </c>
      <c r="W343" s="57"/>
      <c r="X343" s="57">
        <v>1512</v>
      </c>
      <c r="Y343" s="57">
        <v>470.4</v>
      </c>
      <c r="Z343" s="57">
        <v>371</v>
      </c>
      <c r="AA343" s="57">
        <v>666.4</v>
      </c>
      <c r="AB343" s="57"/>
      <c r="AC343" s="57"/>
      <c r="AE343" s="74">
        <f t="shared" si="91"/>
        <v>7412.9999999999991</v>
      </c>
    </row>
    <row r="344" spans="1:54" ht="15.75" customHeight="1">
      <c r="A344" s="17"/>
      <c r="B344" s="17"/>
      <c r="C344" s="17"/>
      <c r="D344" s="18"/>
      <c r="E344" s="19"/>
      <c r="F344" s="20"/>
      <c r="G344" s="38"/>
      <c r="H344" s="113">
        <f t="shared" si="83"/>
        <v>0</v>
      </c>
      <c r="I344" s="55">
        <f t="shared" si="84"/>
        <v>0</v>
      </c>
      <c r="J344" s="55">
        <f t="shared" si="85"/>
        <v>0</v>
      </c>
      <c r="K344" s="57"/>
      <c r="L344" s="58"/>
      <c r="M344" s="57"/>
      <c r="N344" s="57"/>
      <c r="O344" s="57"/>
      <c r="P344" s="57"/>
      <c r="Q344" s="57"/>
      <c r="R344" s="57"/>
      <c r="S344" s="55">
        <f t="shared" si="86"/>
        <v>0</v>
      </c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E344" s="74">
        <f t="shared" si="91"/>
        <v>0</v>
      </c>
    </row>
    <row r="345" spans="1:54" ht="15.75" customHeight="1">
      <c r="A345" s="17" t="s">
        <v>564</v>
      </c>
      <c r="B345" s="17"/>
      <c r="C345" s="17"/>
      <c r="D345" s="18"/>
      <c r="E345" s="19"/>
      <c r="F345" s="20"/>
      <c r="G345" s="28" t="s">
        <v>565</v>
      </c>
      <c r="H345" s="113">
        <f t="shared" si="83"/>
        <v>0</v>
      </c>
      <c r="I345" s="55">
        <f t="shared" si="84"/>
        <v>0</v>
      </c>
      <c r="J345" s="55">
        <f t="shared" si="85"/>
        <v>0</v>
      </c>
      <c r="K345" s="57">
        <f t="shared" ref="K345:R345" si="102">SUM(K346:K348)</f>
        <v>0</v>
      </c>
      <c r="L345" s="58">
        <f t="shared" si="102"/>
        <v>0</v>
      </c>
      <c r="M345" s="57">
        <f t="shared" si="102"/>
        <v>0</v>
      </c>
      <c r="N345" s="57">
        <f t="shared" si="102"/>
        <v>0</v>
      </c>
      <c r="O345" s="57">
        <f t="shared" si="102"/>
        <v>0</v>
      </c>
      <c r="P345" s="57">
        <f t="shared" si="102"/>
        <v>0</v>
      </c>
      <c r="Q345" s="57">
        <f t="shared" si="102"/>
        <v>0</v>
      </c>
      <c r="R345" s="57">
        <f t="shared" si="102"/>
        <v>0</v>
      </c>
      <c r="S345" s="55">
        <f t="shared" si="86"/>
        <v>0</v>
      </c>
      <c r="T345" s="57">
        <f t="shared" ref="T345:AC345" si="103">SUM(T346:T348)</f>
        <v>0</v>
      </c>
      <c r="U345" s="57">
        <f t="shared" si="103"/>
        <v>0</v>
      </c>
      <c r="V345" s="57">
        <f t="shared" si="103"/>
        <v>0</v>
      </c>
      <c r="W345" s="57">
        <f t="shared" si="103"/>
        <v>0</v>
      </c>
      <c r="X345" s="57">
        <f t="shared" si="103"/>
        <v>0</v>
      </c>
      <c r="Y345" s="57">
        <f t="shared" si="103"/>
        <v>0</v>
      </c>
      <c r="Z345" s="57">
        <f t="shared" si="103"/>
        <v>0</v>
      </c>
      <c r="AA345" s="57">
        <f t="shared" si="103"/>
        <v>0</v>
      </c>
      <c r="AB345" s="57">
        <f t="shared" si="103"/>
        <v>0</v>
      </c>
      <c r="AC345" s="57">
        <f t="shared" si="103"/>
        <v>0</v>
      </c>
      <c r="AE345" s="74">
        <f t="shared" si="91"/>
        <v>0</v>
      </c>
    </row>
    <row r="346" spans="1:54" ht="15.75" customHeight="1">
      <c r="A346" s="17"/>
      <c r="B346" s="17"/>
      <c r="C346" s="17"/>
      <c r="D346" s="18"/>
      <c r="E346" s="19"/>
      <c r="F346" s="20"/>
      <c r="G346" s="38"/>
      <c r="H346" s="113">
        <f t="shared" si="83"/>
        <v>0</v>
      </c>
      <c r="I346" s="55">
        <f t="shared" si="84"/>
        <v>0</v>
      </c>
      <c r="J346" s="55">
        <f t="shared" si="85"/>
        <v>0</v>
      </c>
      <c r="K346" s="57"/>
      <c r="L346" s="58"/>
      <c r="M346" s="57"/>
      <c r="N346" s="57"/>
      <c r="O346" s="57"/>
      <c r="P346" s="57"/>
      <c r="Q346" s="57"/>
      <c r="R346" s="57"/>
      <c r="S346" s="55">
        <f t="shared" si="86"/>
        <v>0</v>
      </c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E346" s="74">
        <f t="shared" si="91"/>
        <v>0</v>
      </c>
    </row>
    <row r="347" spans="1:54" ht="15.75" customHeight="1">
      <c r="A347" s="17"/>
      <c r="B347" s="17"/>
      <c r="C347" s="17"/>
      <c r="D347" s="18"/>
      <c r="E347" s="19"/>
      <c r="F347" s="20"/>
      <c r="G347" s="38"/>
      <c r="H347" s="113">
        <f t="shared" si="83"/>
        <v>0</v>
      </c>
      <c r="I347" s="55">
        <f t="shared" si="84"/>
        <v>0</v>
      </c>
      <c r="J347" s="55">
        <f t="shared" si="85"/>
        <v>0</v>
      </c>
      <c r="K347" s="57"/>
      <c r="L347" s="58"/>
      <c r="M347" s="57"/>
      <c r="N347" s="57"/>
      <c r="O347" s="57"/>
      <c r="P347" s="57"/>
      <c r="Q347" s="57"/>
      <c r="R347" s="57"/>
      <c r="S347" s="55">
        <f t="shared" si="86"/>
        <v>0</v>
      </c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E347" s="74">
        <f t="shared" si="91"/>
        <v>0</v>
      </c>
    </row>
    <row r="348" spans="1:54" ht="15.75" customHeight="1">
      <c r="A348" s="17"/>
      <c r="B348" s="17"/>
      <c r="C348" s="17"/>
      <c r="D348" s="18"/>
      <c r="E348" s="19"/>
      <c r="F348" s="20"/>
      <c r="G348" s="38"/>
      <c r="H348" s="113">
        <f t="shared" si="83"/>
        <v>0</v>
      </c>
      <c r="I348" s="55">
        <f t="shared" si="84"/>
        <v>0</v>
      </c>
      <c r="J348" s="55">
        <f t="shared" si="85"/>
        <v>0</v>
      </c>
      <c r="K348" s="57"/>
      <c r="L348" s="58"/>
      <c r="M348" s="57"/>
      <c r="N348" s="57"/>
      <c r="O348" s="57"/>
      <c r="P348" s="57"/>
      <c r="Q348" s="57"/>
      <c r="R348" s="57"/>
      <c r="S348" s="55">
        <f t="shared" si="86"/>
        <v>0</v>
      </c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E348" s="74">
        <f t="shared" si="91"/>
        <v>0</v>
      </c>
    </row>
    <row r="349" spans="1:54" ht="15.75" customHeight="1">
      <c r="A349" s="17" t="s">
        <v>566</v>
      </c>
      <c r="B349" s="17"/>
      <c r="C349" s="17"/>
      <c r="D349" s="18"/>
      <c r="E349" s="19"/>
      <c r="F349" s="20"/>
      <c r="G349" s="28" t="s">
        <v>567</v>
      </c>
      <c r="H349" s="57">
        <f t="shared" ref="H349:BB349" si="104">SUM(H350)</f>
        <v>0</v>
      </c>
      <c r="I349" s="57">
        <f t="shared" si="104"/>
        <v>0</v>
      </c>
      <c r="J349" s="57">
        <f t="shared" si="104"/>
        <v>0</v>
      </c>
      <c r="K349" s="57">
        <f t="shared" si="104"/>
        <v>0</v>
      </c>
      <c r="L349" s="58">
        <f t="shared" si="104"/>
        <v>0</v>
      </c>
      <c r="M349" s="57">
        <f t="shared" si="104"/>
        <v>0</v>
      </c>
      <c r="N349" s="57">
        <f t="shared" si="104"/>
        <v>0</v>
      </c>
      <c r="O349" s="57">
        <f t="shared" si="104"/>
        <v>0</v>
      </c>
      <c r="P349" s="57">
        <f t="shared" si="104"/>
        <v>0</v>
      </c>
      <c r="Q349" s="57">
        <f t="shared" si="104"/>
        <v>0</v>
      </c>
      <c r="R349" s="57">
        <f t="shared" si="104"/>
        <v>0</v>
      </c>
      <c r="S349" s="57">
        <f t="shared" si="104"/>
        <v>0</v>
      </c>
      <c r="T349" s="57">
        <f t="shared" si="104"/>
        <v>0</v>
      </c>
      <c r="U349" s="57">
        <f t="shared" si="104"/>
        <v>0</v>
      </c>
      <c r="V349" s="57">
        <f t="shared" si="104"/>
        <v>0</v>
      </c>
      <c r="W349" s="57">
        <f t="shared" si="104"/>
        <v>0</v>
      </c>
      <c r="X349" s="57">
        <f t="shared" si="104"/>
        <v>0</v>
      </c>
      <c r="Y349" s="57">
        <f t="shared" si="104"/>
        <v>0</v>
      </c>
      <c r="Z349" s="57">
        <f t="shared" si="104"/>
        <v>0</v>
      </c>
      <c r="AA349" s="57">
        <f t="shared" si="104"/>
        <v>0</v>
      </c>
      <c r="AB349" s="57">
        <f t="shared" si="104"/>
        <v>0</v>
      </c>
      <c r="AC349" s="57">
        <f t="shared" si="104"/>
        <v>0</v>
      </c>
      <c r="AD349" s="57">
        <f t="shared" si="104"/>
        <v>0</v>
      </c>
      <c r="AE349" s="57">
        <f t="shared" si="104"/>
        <v>0</v>
      </c>
      <c r="AF349" s="57">
        <f t="shared" si="104"/>
        <v>0</v>
      </c>
      <c r="AG349" s="57">
        <f t="shared" si="104"/>
        <v>0</v>
      </c>
      <c r="AH349" s="57">
        <f t="shared" si="104"/>
        <v>0</v>
      </c>
      <c r="AI349" s="57">
        <f t="shared" si="104"/>
        <v>0</v>
      </c>
      <c r="AJ349" s="57">
        <f t="shared" si="104"/>
        <v>0</v>
      </c>
      <c r="AK349" s="57">
        <f t="shared" si="104"/>
        <v>0</v>
      </c>
      <c r="AL349" s="57">
        <f t="shared" si="104"/>
        <v>0</v>
      </c>
      <c r="AM349" s="57">
        <f t="shared" si="104"/>
        <v>0</v>
      </c>
      <c r="AN349" s="57">
        <f t="shared" si="104"/>
        <v>0</v>
      </c>
      <c r="AO349" s="57">
        <f t="shared" si="104"/>
        <v>0</v>
      </c>
      <c r="AP349" s="57">
        <f t="shared" si="104"/>
        <v>0</v>
      </c>
      <c r="AQ349" s="57">
        <f t="shared" si="104"/>
        <v>0</v>
      </c>
      <c r="AR349" s="57">
        <f t="shared" si="104"/>
        <v>0</v>
      </c>
      <c r="AS349" s="57">
        <f t="shared" si="104"/>
        <v>0</v>
      </c>
      <c r="AT349" s="57">
        <f t="shared" si="104"/>
        <v>0</v>
      </c>
      <c r="AU349" s="57">
        <f t="shared" si="104"/>
        <v>0</v>
      </c>
      <c r="AV349" s="57">
        <f t="shared" si="104"/>
        <v>0</v>
      </c>
      <c r="AW349" s="57">
        <f t="shared" si="104"/>
        <v>0</v>
      </c>
      <c r="AX349" s="57">
        <f t="shared" si="104"/>
        <v>0</v>
      </c>
      <c r="AY349" s="57">
        <f t="shared" si="104"/>
        <v>0</v>
      </c>
      <c r="AZ349" s="57">
        <f t="shared" si="104"/>
        <v>0</v>
      </c>
      <c r="BA349" s="57">
        <f t="shared" si="104"/>
        <v>0</v>
      </c>
      <c r="BB349" s="57">
        <f t="shared" si="104"/>
        <v>0</v>
      </c>
    </row>
    <row r="350" spans="1:54" s="4" customFormat="1" ht="15.75" customHeight="1">
      <c r="A350" s="17"/>
      <c r="B350" s="17"/>
      <c r="C350" s="17"/>
      <c r="D350" s="18"/>
      <c r="E350" s="106"/>
      <c r="F350" s="107"/>
      <c r="G350" s="38"/>
      <c r="H350" s="113">
        <f>I350-AB350-AC350</f>
        <v>0</v>
      </c>
      <c r="I350" s="55">
        <f>SUM(J350,S350)</f>
        <v>0</v>
      </c>
      <c r="J350" s="55">
        <f>SUM(K350:R350)</f>
        <v>0</v>
      </c>
      <c r="K350" s="57"/>
      <c r="L350" s="58"/>
      <c r="M350" s="57"/>
      <c r="N350" s="57"/>
      <c r="O350" s="57"/>
      <c r="P350" s="57"/>
      <c r="Q350" s="57"/>
      <c r="R350" s="57"/>
      <c r="S350" s="55">
        <f>SUM(T350:AC350)</f>
        <v>0</v>
      </c>
      <c r="T350" s="57"/>
      <c r="U350" s="57"/>
      <c r="V350" s="57"/>
      <c r="W350" s="57"/>
      <c r="X350" s="57"/>
      <c r="Y350" s="57"/>
      <c r="Z350" s="57"/>
      <c r="AA350" s="57"/>
      <c r="AB350" s="57"/>
      <c r="AC350" s="72"/>
      <c r="AE350" s="74">
        <f>H350-L350</f>
        <v>0</v>
      </c>
    </row>
    <row r="351" spans="1:54" ht="15.75" customHeight="1">
      <c r="A351" s="12" t="s">
        <v>568</v>
      </c>
      <c r="B351" s="108"/>
      <c r="H351" s="113">
        <f>I351-AB351-AC351</f>
        <v>25424.57</v>
      </c>
      <c r="I351" s="55">
        <f>SUM(J351,S351)</f>
        <v>25556.04</v>
      </c>
      <c r="J351" s="55">
        <f>SUM(K351:R351)</f>
        <v>20482</v>
      </c>
      <c r="K351" s="110">
        <f t="shared" ref="K351:R351" si="105">K352</f>
        <v>0</v>
      </c>
      <c r="L351" s="111">
        <f t="shared" si="105"/>
        <v>20482</v>
      </c>
      <c r="M351" s="110">
        <f t="shared" si="105"/>
        <v>0</v>
      </c>
      <c r="N351" s="110">
        <f t="shared" si="105"/>
        <v>0</v>
      </c>
      <c r="O351" s="110">
        <f t="shared" si="105"/>
        <v>0</v>
      </c>
      <c r="P351" s="110">
        <f t="shared" si="105"/>
        <v>0</v>
      </c>
      <c r="Q351" s="110">
        <f t="shared" si="105"/>
        <v>0</v>
      </c>
      <c r="R351" s="110">
        <f t="shared" si="105"/>
        <v>0</v>
      </c>
      <c r="S351" s="55">
        <f>SUM(T351:AC351)</f>
        <v>5074.0400000000009</v>
      </c>
      <c r="T351" s="110">
        <f t="shared" ref="T351:AC351" si="106">T352</f>
        <v>417.2</v>
      </c>
      <c r="U351" s="110">
        <f t="shared" si="106"/>
        <v>2632.9700000000003</v>
      </c>
      <c r="V351" s="110">
        <f t="shared" si="106"/>
        <v>181.51999999999998</v>
      </c>
      <c r="W351" s="110">
        <f t="shared" si="106"/>
        <v>148.84</v>
      </c>
      <c r="X351" s="110">
        <f t="shared" si="106"/>
        <v>1086.19</v>
      </c>
      <c r="Y351" s="110">
        <f t="shared" si="106"/>
        <v>145.80000000000001</v>
      </c>
      <c r="Z351" s="110">
        <f t="shared" si="106"/>
        <v>145.25</v>
      </c>
      <c r="AA351" s="110">
        <f t="shared" si="106"/>
        <v>184.8</v>
      </c>
      <c r="AB351" s="110">
        <f t="shared" si="106"/>
        <v>131.47</v>
      </c>
      <c r="AC351" s="110">
        <f t="shared" si="106"/>
        <v>0</v>
      </c>
      <c r="AE351" s="74">
        <f>H351-L351</f>
        <v>4942.57</v>
      </c>
    </row>
    <row r="352" spans="1:54" s="4" customFormat="1" ht="15.75" customHeight="1">
      <c r="A352" s="17" t="s">
        <v>566</v>
      </c>
      <c r="B352" s="17"/>
      <c r="C352" s="17"/>
      <c r="D352" s="18"/>
      <c r="E352" s="106"/>
      <c r="F352" s="107"/>
      <c r="G352" s="28"/>
      <c r="H352" s="113">
        <f>I352-AB352-AC352</f>
        <v>25424.57</v>
      </c>
      <c r="I352" s="55">
        <f>SUM(J352,S352)</f>
        <v>25556.04</v>
      </c>
      <c r="J352" s="55">
        <f>SUM(K352:R352)</f>
        <v>20482</v>
      </c>
      <c r="K352" s="57">
        <f t="shared" ref="K352:R352" si="107">SUM(K353:K365)</f>
        <v>0</v>
      </c>
      <c r="L352" s="58">
        <f t="shared" si="107"/>
        <v>20482</v>
      </c>
      <c r="M352" s="57">
        <f t="shared" si="107"/>
        <v>0</v>
      </c>
      <c r="N352" s="57">
        <f t="shared" si="107"/>
        <v>0</v>
      </c>
      <c r="O352" s="57">
        <f t="shared" si="107"/>
        <v>0</v>
      </c>
      <c r="P352" s="57">
        <f t="shared" si="107"/>
        <v>0</v>
      </c>
      <c r="Q352" s="57">
        <f t="shared" si="107"/>
        <v>0</v>
      </c>
      <c r="R352" s="57">
        <f t="shared" si="107"/>
        <v>0</v>
      </c>
      <c r="S352" s="55">
        <f>SUM(T352:AC352)</f>
        <v>5074.0400000000009</v>
      </c>
      <c r="T352" s="57">
        <f t="shared" ref="T352:AC352" si="108">SUM(T353:T365)</f>
        <v>417.2</v>
      </c>
      <c r="U352" s="57">
        <f t="shared" si="108"/>
        <v>2632.9700000000003</v>
      </c>
      <c r="V352" s="57">
        <f t="shared" si="108"/>
        <v>181.51999999999998</v>
      </c>
      <c r="W352" s="57">
        <f t="shared" si="108"/>
        <v>148.84</v>
      </c>
      <c r="X352" s="57">
        <f t="shared" si="108"/>
        <v>1086.19</v>
      </c>
      <c r="Y352" s="57">
        <f t="shared" si="108"/>
        <v>145.80000000000001</v>
      </c>
      <c r="Z352" s="57">
        <f t="shared" si="108"/>
        <v>145.25</v>
      </c>
      <c r="AA352" s="57">
        <f t="shared" si="108"/>
        <v>184.8</v>
      </c>
      <c r="AB352" s="57">
        <f t="shared" si="108"/>
        <v>131.47</v>
      </c>
      <c r="AC352" s="57">
        <f t="shared" si="108"/>
        <v>0</v>
      </c>
      <c r="AE352" s="74">
        <f>H352-L352</f>
        <v>4942.57</v>
      </c>
    </row>
    <row r="353" spans="1:31" s="4" customFormat="1" ht="15.75" customHeight="1">
      <c r="A353" s="17"/>
      <c r="B353" s="17"/>
      <c r="C353" s="17">
        <v>2296010</v>
      </c>
      <c r="D353" s="18" t="s">
        <v>595</v>
      </c>
      <c r="E353" s="106" t="s">
        <v>569</v>
      </c>
      <c r="F353" s="107" t="s">
        <v>570</v>
      </c>
      <c r="G353" s="38"/>
      <c r="H353" s="113">
        <f>I353-AB353-AC353</f>
        <v>0</v>
      </c>
      <c r="I353" s="55">
        <f>SUM(J353,S353)</f>
        <v>0</v>
      </c>
      <c r="J353" s="55">
        <f>SUM(K353:R353)</f>
        <v>0</v>
      </c>
      <c r="K353" s="57"/>
      <c r="L353" s="58"/>
      <c r="M353" s="57"/>
      <c r="N353" s="57"/>
      <c r="O353" s="57"/>
      <c r="P353" s="57"/>
      <c r="Q353" s="57"/>
      <c r="R353" s="57"/>
      <c r="S353" s="55">
        <f>SUM(T353:AC353)</f>
        <v>0</v>
      </c>
      <c r="T353" s="57"/>
      <c r="U353" s="57"/>
      <c r="V353" s="57"/>
      <c r="W353" s="57"/>
      <c r="X353" s="57"/>
      <c r="Y353" s="57"/>
      <c r="Z353" s="57"/>
      <c r="AA353" s="57"/>
      <c r="AB353" s="57"/>
      <c r="AC353" s="72"/>
      <c r="AE353" s="74">
        <f>H353-L353</f>
        <v>0</v>
      </c>
    </row>
    <row r="354" spans="1:31" ht="15.75" customHeight="1">
      <c r="A354" s="17"/>
      <c r="B354" s="17"/>
      <c r="C354" s="17">
        <v>2070799</v>
      </c>
      <c r="D354" s="18" t="s">
        <v>571</v>
      </c>
      <c r="E354" s="19" t="s">
        <v>572</v>
      </c>
      <c r="F354" s="20" t="s">
        <v>573</v>
      </c>
      <c r="G354" s="38" t="s">
        <v>574</v>
      </c>
      <c r="H354" s="113">
        <f t="shared" ref="H354:H417" si="109">I354-AB354-AC354</f>
        <v>59</v>
      </c>
      <c r="I354" s="55">
        <f t="shared" ref="I354:I362" si="110">SUM(J354,S354)</f>
        <v>59</v>
      </c>
      <c r="J354" s="55">
        <f t="shared" ref="J354:J362" si="111">SUM(K354:R354)</f>
        <v>0</v>
      </c>
      <c r="K354" s="57"/>
      <c r="L354" s="58"/>
      <c r="M354" s="57"/>
      <c r="N354" s="57"/>
      <c r="O354" s="57"/>
      <c r="P354" s="57"/>
      <c r="Q354" s="57"/>
      <c r="R354" s="57"/>
      <c r="S354" s="55">
        <f t="shared" ref="S354:S362" si="112">SUM(T354:AC354)</f>
        <v>59</v>
      </c>
      <c r="T354" s="57">
        <v>4</v>
      </c>
      <c r="U354" s="57">
        <v>4</v>
      </c>
      <c r="V354" s="57">
        <v>18</v>
      </c>
      <c r="W354" s="57">
        <v>1</v>
      </c>
      <c r="X354" s="57">
        <v>3</v>
      </c>
      <c r="Y354" s="57">
        <v>3</v>
      </c>
      <c r="Z354" s="57">
        <v>20</v>
      </c>
      <c r="AA354" s="57">
        <v>6</v>
      </c>
      <c r="AB354" s="57"/>
      <c r="AC354" s="57"/>
      <c r="AE354" s="74">
        <f t="shared" ref="AE354:AE398" si="113">H354-L354</f>
        <v>59</v>
      </c>
    </row>
    <row r="355" spans="1:31" s="4" customFormat="1" ht="15.75" customHeight="1">
      <c r="A355" s="17"/>
      <c r="B355" s="17"/>
      <c r="C355" s="17">
        <v>22120899</v>
      </c>
      <c r="D355" s="18" t="s">
        <v>575</v>
      </c>
      <c r="E355" s="19" t="s">
        <v>561</v>
      </c>
      <c r="F355" s="20" t="s">
        <v>562</v>
      </c>
      <c r="G355" s="38" t="s">
        <v>576</v>
      </c>
      <c r="H355" s="113">
        <f t="shared" si="109"/>
        <v>1588.5</v>
      </c>
      <c r="I355" s="55">
        <f t="shared" si="110"/>
        <v>1588.5</v>
      </c>
      <c r="J355" s="55">
        <f t="shared" si="111"/>
        <v>0</v>
      </c>
      <c r="K355" s="57"/>
      <c r="L355" s="58"/>
      <c r="M355" s="57"/>
      <c r="N355" s="57"/>
      <c r="O355" s="57"/>
      <c r="P355" s="57"/>
      <c r="Q355" s="57"/>
      <c r="R355" s="57"/>
      <c r="S355" s="55">
        <f t="shared" si="112"/>
        <v>1588.5</v>
      </c>
      <c r="T355" s="57">
        <v>337.2</v>
      </c>
      <c r="U355" s="57">
        <v>480</v>
      </c>
      <c r="V355" s="57">
        <v>124.2</v>
      </c>
      <c r="W355" s="57"/>
      <c r="X355" s="57">
        <v>324</v>
      </c>
      <c r="Y355" s="57">
        <v>100.8</v>
      </c>
      <c r="Z355" s="57">
        <v>79.5</v>
      </c>
      <c r="AA355" s="57">
        <v>142.80000000000001</v>
      </c>
      <c r="AB355" s="57"/>
      <c r="AC355" s="72"/>
      <c r="AE355" s="74">
        <f t="shared" si="113"/>
        <v>1588.5</v>
      </c>
    </row>
    <row r="356" spans="1:31" ht="15.75" customHeight="1">
      <c r="A356" s="17"/>
      <c r="B356" s="17">
        <v>51301</v>
      </c>
      <c r="C356" s="17">
        <v>2146302</v>
      </c>
      <c r="D356" s="18" t="s">
        <v>594</v>
      </c>
      <c r="E356" s="32" t="s">
        <v>577</v>
      </c>
      <c r="F356" s="23" t="s">
        <v>578</v>
      </c>
      <c r="G356" s="38" t="s">
        <v>579</v>
      </c>
      <c r="H356" s="113">
        <f t="shared" si="109"/>
        <v>20000</v>
      </c>
      <c r="I356" s="55">
        <f t="shared" si="110"/>
        <v>20000</v>
      </c>
      <c r="J356" s="55">
        <f t="shared" si="111"/>
        <v>20000</v>
      </c>
      <c r="K356" s="57"/>
      <c r="L356" s="58">
        <v>20000</v>
      </c>
      <c r="M356" s="57"/>
      <c r="N356" s="57"/>
      <c r="O356" s="57"/>
      <c r="P356" s="57"/>
      <c r="Q356" s="57"/>
      <c r="R356" s="57"/>
      <c r="S356" s="55">
        <f t="shared" si="112"/>
        <v>0</v>
      </c>
      <c r="T356" s="57"/>
      <c r="U356" s="57"/>
      <c r="V356" s="57"/>
      <c r="W356" s="57"/>
      <c r="X356" s="57"/>
      <c r="Y356" s="57"/>
      <c r="Z356" s="57"/>
      <c r="AA356" s="57"/>
      <c r="AB356" s="57"/>
      <c r="AC356" s="72"/>
      <c r="AE356" s="74">
        <f t="shared" si="113"/>
        <v>0</v>
      </c>
    </row>
    <row r="357" spans="1:31" s="4" customFormat="1" ht="15.75" customHeight="1">
      <c r="A357" s="93"/>
      <c r="B357" s="93"/>
      <c r="C357" s="17">
        <v>2296003</v>
      </c>
      <c r="D357" s="18" t="s">
        <v>580</v>
      </c>
      <c r="E357" s="109"/>
      <c r="F357" s="107"/>
      <c r="G357" s="109"/>
      <c r="H357" s="113">
        <f t="shared" si="109"/>
        <v>0</v>
      </c>
      <c r="I357" s="55">
        <f t="shared" si="110"/>
        <v>0</v>
      </c>
      <c r="J357" s="55">
        <f t="shared" si="111"/>
        <v>0</v>
      </c>
      <c r="K357" s="110"/>
      <c r="L357" s="111"/>
      <c r="M357" s="110"/>
      <c r="N357" s="110"/>
      <c r="O357" s="110"/>
      <c r="P357" s="110"/>
      <c r="Q357" s="110"/>
      <c r="R357" s="110"/>
      <c r="S357" s="55">
        <f t="shared" si="112"/>
        <v>0</v>
      </c>
      <c r="T357" s="110"/>
      <c r="U357" s="110"/>
      <c r="V357" s="110"/>
      <c r="W357" s="110"/>
      <c r="X357" s="110"/>
      <c r="Y357" s="110"/>
      <c r="Z357" s="110"/>
      <c r="AA357" s="110"/>
      <c r="AB357" s="110"/>
      <c r="AC357" s="112"/>
      <c r="AE357" s="74">
        <f t="shared" si="113"/>
        <v>0</v>
      </c>
    </row>
    <row r="358" spans="1:31" s="4" customFormat="1" ht="15.75" customHeight="1">
      <c r="A358" s="93"/>
      <c r="B358" s="93"/>
      <c r="C358" s="17">
        <v>2296003</v>
      </c>
      <c r="D358" s="18" t="s">
        <v>580</v>
      </c>
      <c r="E358" s="106"/>
      <c r="F358" s="107"/>
      <c r="G358" s="38"/>
      <c r="H358" s="113">
        <f t="shared" si="109"/>
        <v>0</v>
      </c>
      <c r="I358" s="55">
        <f t="shared" si="110"/>
        <v>0</v>
      </c>
      <c r="J358" s="55">
        <f t="shared" si="111"/>
        <v>0</v>
      </c>
      <c r="K358" s="110"/>
      <c r="L358" s="111"/>
      <c r="M358" s="110"/>
      <c r="N358" s="110"/>
      <c r="O358" s="110"/>
      <c r="P358" s="110"/>
      <c r="Q358" s="110"/>
      <c r="R358" s="110"/>
      <c r="S358" s="55">
        <f t="shared" si="112"/>
        <v>0</v>
      </c>
      <c r="T358" s="110"/>
      <c r="U358" s="110"/>
      <c r="V358" s="110"/>
      <c r="W358" s="110"/>
      <c r="X358" s="110"/>
      <c r="Y358" s="110"/>
      <c r="Z358" s="110"/>
      <c r="AA358" s="110"/>
      <c r="AB358" s="110"/>
      <c r="AC358" s="112"/>
      <c r="AE358" s="74">
        <f t="shared" si="113"/>
        <v>0</v>
      </c>
    </row>
    <row r="359" spans="1:31" s="4" customFormat="1" ht="15.75" customHeight="1">
      <c r="A359" s="93"/>
      <c r="B359" s="93"/>
      <c r="C359" s="17">
        <v>2296004</v>
      </c>
      <c r="D359" s="18" t="s">
        <v>581</v>
      </c>
      <c r="E359" s="106"/>
      <c r="F359" s="106"/>
      <c r="G359" s="38"/>
      <c r="H359" s="113">
        <f t="shared" si="109"/>
        <v>0</v>
      </c>
      <c r="I359" s="55">
        <f t="shared" si="110"/>
        <v>0</v>
      </c>
      <c r="J359" s="55">
        <f t="shared" si="111"/>
        <v>0</v>
      </c>
      <c r="K359" s="110"/>
      <c r="L359" s="111"/>
      <c r="M359" s="110"/>
      <c r="N359" s="110"/>
      <c r="O359" s="110"/>
      <c r="P359" s="110"/>
      <c r="Q359" s="110"/>
      <c r="R359" s="110"/>
      <c r="S359" s="55">
        <f t="shared" si="112"/>
        <v>0</v>
      </c>
      <c r="T359" s="110"/>
      <c r="U359" s="110"/>
      <c r="V359" s="110"/>
      <c r="W359" s="110"/>
      <c r="X359" s="110"/>
      <c r="Y359" s="110"/>
      <c r="Z359" s="110"/>
      <c r="AA359" s="110"/>
      <c r="AB359" s="110"/>
      <c r="AC359" s="112"/>
      <c r="AE359" s="74">
        <f t="shared" si="113"/>
        <v>0</v>
      </c>
    </row>
    <row r="360" spans="1:31" s="4" customFormat="1" ht="15.75" customHeight="1">
      <c r="A360" s="93"/>
      <c r="B360" s="93"/>
      <c r="C360" s="17">
        <v>2296002</v>
      </c>
      <c r="D360" s="18" t="s">
        <v>582</v>
      </c>
      <c r="E360" s="106"/>
      <c r="F360" s="107"/>
      <c r="G360" s="38"/>
      <c r="H360" s="113">
        <f t="shared" si="109"/>
        <v>0</v>
      </c>
      <c r="I360" s="55">
        <f t="shared" si="110"/>
        <v>0</v>
      </c>
      <c r="J360" s="55">
        <f t="shared" si="111"/>
        <v>0</v>
      </c>
      <c r="K360" s="110"/>
      <c r="L360" s="111"/>
      <c r="M360" s="110"/>
      <c r="N360" s="110"/>
      <c r="O360" s="110"/>
      <c r="P360" s="110"/>
      <c r="Q360" s="110"/>
      <c r="R360" s="110"/>
      <c r="S360" s="55">
        <f t="shared" si="112"/>
        <v>0</v>
      </c>
      <c r="T360" s="110"/>
      <c r="U360" s="110"/>
      <c r="V360" s="110"/>
      <c r="W360" s="110"/>
      <c r="X360" s="110"/>
      <c r="Y360" s="110"/>
      <c r="Z360" s="110"/>
      <c r="AA360" s="110"/>
      <c r="AB360" s="110"/>
      <c r="AC360" s="112"/>
      <c r="AE360" s="74">
        <f t="shared" si="113"/>
        <v>0</v>
      </c>
    </row>
    <row r="361" spans="1:31" s="4" customFormat="1" ht="15.75" customHeight="1">
      <c r="A361" s="93"/>
      <c r="B361" s="93"/>
      <c r="C361" s="17">
        <v>2296006</v>
      </c>
      <c r="D361" s="18" t="s">
        <v>583</v>
      </c>
      <c r="E361" s="106" t="s">
        <v>414</v>
      </c>
      <c r="F361" s="107" t="s">
        <v>415</v>
      </c>
      <c r="G361" s="38"/>
      <c r="H361" s="113">
        <f t="shared" si="109"/>
        <v>543.06999999999994</v>
      </c>
      <c r="I361" s="55">
        <f t="shared" si="110"/>
        <v>582.54</v>
      </c>
      <c r="J361" s="55">
        <f t="shared" si="111"/>
        <v>0</v>
      </c>
      <c r="K361" s="110"/>
      <c r="L361" s="111"/>
      <c r="M361" s="110"/>
      <c r="N361" s="110"/>
      <c r="O361" s="110"/>
      <c r="P361" s="110"/>
      <c r="Q361" s="110"/>
      <c r="R361" s="110"/>
      <c r="S361" s="55">
        <f t="shared" si="112"/>
        <v>582.54</v>
      </c>
      <c r="T361" s="110">
        <v>32</v>
      </c>
      <c r="U361" s="110">
        <v>148.97</v>
      </c>
      <c r="V361" s="110">
        <v>39.32</v>
      </c>
      <c r="W361" s="110">
        <v>147.84</v>
      </c>
      <c r="X361" s="110">
        <v>51.19</v>
      </c>
      <c r="Y361" s="110">
        <v>42</v>
      </c>
      <c r="Z361" s="110">
        <v>45.75</v>
      </c>
      <c r="AA361" s="110">
        <v>36</v>
      </c>
      <c r="AB361" s="110">
        <v>39.47</v>
      </c>
      <c r="AC361" s="112"/>
      <c r="AE361" s="74">
        <f t="shared" si="113"/>
        <v>543.06999999999994</v>
      </c>
    </row>
    <row r="362" spans="1:31" s="4" customFormat="1" ht="15.75" customHeight="1">
      <c r="A362" s="93"/>
      <c r="B362" s="93"/>
      <c r="C362" s="17">
        <v>2296011</v>
      </c>
      <c r="D362" s="18" t="s">
        <v>584</v>
      </c>
      <c r="E362" s="106" t="s">
        <v>585</v>
      </c>
      <c r="F362" s="107" t="s">
        <v>586</v>
      </c>
      <c r="G362" s="38" t="s">
        <v>587</v>
      </c>
      <c r="H362" s="113">
        <f t="shared" si="109"/>
        <v>2000</v>
      </c>
      <c r="I362" s="55">
        <f t="shared" si="110"/>
        <v>2000</v>
      </c>
      <c r="J362" s="55">
        <f t="shared" si="111"/>
        <v>0</v>
      </c>
      <c r="K362" s="110"/>
      <c r="L362" s="111"/>
      <c r="M362" s="110"/>
      <c r="N362" s="110"/>
      <c r="O362" s="110"/>
      <c r="P362" s="110"/>
      <c r="Q362" s="110"/>
      <c r="R362" s="110"/>
      <c r="S362" s="55">
        <f t="shared" si="112"/>
        <v>2000</v>
      </c>
      <c r="T362" s="110"/>
      <c r="U362" s="110">
        <v>2000</v>
      </c>
      <c r="V362" s="110"/>
      <c r="W362" s="110"/>
      <c r="X362" s="110"/>
      <c r="Y362" s="110"/>
      <c r="Z362" s="110"/>
      <c r="AA362" s="110"/>
      <c r="AB362" s="110"/>
      <c r="AC362" s="112"/>
      <c r="AE362" s="74">
        <f t="shared" si="113"/>
        <v>2000</v>
      </c>
    </row>
    <row r="363" spans="1:31" ht="15.75" customHeight="1">
      <c r="A363" s="17"/>
      <c r="B363" s="17"/>
      <c r="C363" s="17">
        <v>2082202</v>
      </c>
      <c r="D363" s="18" t="s">
        <v>588</v>
      </c>
      <c r="E363" s="19"/>
      <c r="F363" s="20"/>
      <c r="G363" s="38"/>
      <c r="H363" s="113">
        <f t="shared" si="109"/>
        <v>0</v>
      </c>
      <c r="I363" s="55"/>
      <c r="J363" s="55"/>
      <c r="K363" s="110"/>
      <c r="L363" s="111"/>
      <c r="M363" s="110"/>
      <c r="N363" s="110"/>
      <c r="O363" s="110"/>
      <c r="P363" s="110"/>
      <c r="Q363" s="110"/>
      <c r="R363" s="110"/>
      <c r="S363" s="55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2"/>
      <c r="AE363" s="74">
        <f t="shared" si="113"/>
        <v>0</v>
      </c>
    </row>
    <row r="364" spans="1:31" s="4" customFormat="1" ht="15.75" customHeight="1">
      <c r="A364" s="93"/>
      <c r="B364" s="93"/>
      <c r="C364" s="17">
        <v>2290804</v>
      </c>
      <c r="D364" s="18" t="s">
        <v>589</v>
      </c>
      <c r="E364" s="106" t="s">
        <v>590</v>
      </c>
      <c r="F364" s="106" t="s">
        <v>591</v>
      </c>
      <c r="G364" s="38" t="s">
        <v>592</v>
      </c>
      <c r="H364" s="113">
        <f t="shared" si="109"/>
        <v>482</v>
      </c>
      <c r="I364" s="55">
        <f>SUM(J364,S364)</f>
        <v>482</v>
      </c>
      <c r="J364" s="55">
        <f>SUM(K364:R364)</f>
        <v>482</v>
      </c>
      <c r="K364" s="110"/>
      <c r="L364" s="111">
        <v>482</v>
      </c>
      <c r="M364" s="110"/>
      <c r="N364" s="110"/>
      <c r="O364" s="110"/>
      <c r="P364" s="110"/>
      <c r="Q364" s="110"/>
      <c r="R364" s="110"/>
      <c r="S364" s="55">
        <f>SUM(T364:AC364)</f>
        <v>0</v>
      </c>
      <c r="T364" s="110"/>
      <c r="U364" s="110"/>
      <c r="V364" s="110"/>
      <c r="W364" s="110"/>
      <c r="X364" s="110"/>
      <c r="Y364" s="110"/>
      <c r="Z364" s="110"/>
      <c r="AA364" s="110"/>
      <c r="AB364" s="110"/>
      <c r="AC364" s="112"/>
      <c r="AE364" s="74">
        <f t="shared" si="113"/>
        <v>0</v>
      </c>
    </row>
    <row r="365" spans="1:31" s="4" customFormat="1" ht="15.75" customHeight="1">
      <c r="A365" s="93"/>
      <c r="B365" s="93"/>
      <c r="C365" s="17">
        <v>2296013</v>
      </c>
      <c r="D365" s="18" t="s">
        <v>593</v>
      </c>
      <c r="E365" s="106" t="s">
        <v>448</v>
      </c>
      <c r="F365" s="107" t="s">
        <v>449</v>
      </c>
      <c r="G365" s="38" t="s">
        <v>450</v>
      </c>
      <c r="H365" s="113">
        <f t="shared" si="109"/>
        <v>752</v>
      </c>
      <c r="I365" s="55">
        <f>SUM(J365,S365)</f>
        <v>844</v>
      </c>
      <c r="J365" s="55">
        <f>SUM(K365:R365)</f>
        <v>0</v>
      </c>
      <c r="K365" s="110"/>
      <c r="L365" s="111"/>
      <c r="M365" s="110"/>
      <c r="N365" s="110"/>
      <c r="O365" s="110"/>
      <c r="P365" s="110"/>
      <c r="Q365" s="110"/>
      <c r="R365" s="110"/>
      <c r="S365" s="55">
        <f>SUM(T365:AC365)</f>
        <v>844</v>
      </c>
      <c r="T365" s="110">
        <v>44</v>
      </c>
      <c r="U365" s="110"/>
      <c r="V365" s="110"/>
      <c r="W365" s="110"/>
      <c r="X365" s="110">
        <v>708</v>
      </c>
      <c r="Y365" s="110"/>
      <c r="Z365" s="110"/>
      <c r="AA365" s="110"/>
      <c r="AB365" s="110">
        <v>92</v>
      </c>
      <c r="AC365" s="112"/>
      <c r="AE365" s="74">
        <f t="shared" si="113"/>
        <v>752</v>
      </c>
    </row>
    <row r="366" spans="1:31" ht="15.75" customHeight="1">
      <c r="H366" s="113">
        <f t="shared" si="109"/>
        <v>0</v>
      </c>
      <c r="AE366" s="74">
        <f t="shared" si="113"/>
        <v>0</v>
      </c>
    </row>
    <row r="367" spans="1:31" ht="15.75" customHeight="1">
      <c r="C367" s="5">
        <v>207</v>
      </c>
      <c r="H367" s="113">
        <f t="shared" si="109"/>
        <v>0</v>
      </c>
      <c r="AE367" s="74">
        <f t="shared" si="113"/>
        <v>0</v>
      </c>
    </row>
    <row r="368" spans="1:31" ht="15.75" customHeight="1">
      <c r="H368" s="113">
        <f t="shared" si="109"/>
        <v>0</v>
      </c>
      <c r="AE368" s="74">
        <f t="shared" si="113"/>
        <v>0</v>
      </c>
    </row>
    <row r="369" spans="8:31" ht="15.75" customHeight="1">
      <c r="H369" s="113">
        <f t="shared" si="109"/>
        <v>0</v>
      </c>
      <c r="AE369" s="74">
        <f t="shared" si="113"/>
        <v>0</v>
      </c>
    </row>
    <row r="370" spans="8:31" ht="15.75" customHeight="1">
      <c r="H370" s="113">
        <f t="shared" si="109"/>
        <v>0</v>
      </c>
      <c r="AE370" s="74">
        <f t="shared" si="113"/>
        <v>0</v>
      </c>
    </row>
    <row r="371" spans="8:31" ht="15.75" customHeight="1">
      <c r="H371" s="113">
        <f t="shared" si="109"/>
        <v>0</v>
      </c>
      <c r="AE371" s="74">
        <f t="shared" si="113"/>
        <v>0</v>
      </c>
    </row>
    <row r="372" spans="8:31" ht="15.75" customHeight="1">
      <c r="H372" s="113">
        <f t="shared" si="109"/>
        <v>0</v>
      </c>
      <c r="AE372" s="74">
        <f t="shared" si="113"/>
        <v>0</v>
      </c>
    </row>
    <row r="373" spans="8:31" ht="15.75" customHeight="1">
      <c r="H373" s="113">
        <f t="shared" si="109"/>
        <v>0</v>
      </c>
      <c r="AE373" s="74">
        <f t="shared" si="113"/>
        <v>0</v>
      </c>
    </row>
    <row r="374" spans="8:31" ht="15.75" customHeight="1">
      <c r="H374" s="113">
        <f t="shared" si="109"/>
        <v>0</v>
      </c>
      <c r="AE374" s="74">
        <f t="shared" si="113"/>
        <v>0</v>
      </c>
    </row>
    <row r="375" spans="8:31" ht="15.75" customHeight="1">
      <c r="H375" s="113">
        <f t="shared" si="109"/>
        <v>0</v>
      </c>
      <c r="AE375" s="74">
        <f t="shared" si="113"/>
        <v>0</v>
      </c>
    </row>
    <row r="376" spans="8:31" ht="15.75" customHeight="1">
      <c r="H376" s="113">
        <f t="shared" si="109"/>
        <v>0</v>
      </c>
      <c r="AE376" s="74">
        <f t="shared" si="113"/>
        <v>0</v>
      </c>
    </row>
    <row r="377" spans="8:31" ht="15.75" customHeight="1">
      <c r="H377" s="113">
        <f t="shared" si="109"/>
        <v>0</v>
      </c>
      <c r="AE377" s="74">
        <f t="shared" si="113"/>
        <v>0</v>
      </c>
    </row>
    <row r="378" spans="8:31" ht="15.75" customHeight="1">
      <c r="H378" s="113">
        <f t="shared" si="109"/>
        <v>0</v>
      </c>
      <c r="AE378" s="74">
        <f t="shared" si="113"/>
        <v>0</v>
      </c>
    </row>
    <row r="379" spans="8:31" ht="15.75" customHeight="1">
      <c r="H379" s="113">
        <f t="shared" si="109"/>
        <v>0</v>
      </c>
      <c r="AE379" s="74">
        <f t="shared" si="113"/>
        <v>0</v>
      </c>
    </row>
    <row r="380" spans="8:31" ht="15.75" customHeight="1">
      <c r="H380" s="113">
        <f t="shared" si="109"/>
        <v>0</v>
      </c>
      <c r="AE380" s="74">
        <f t="shared" si="113"/>
        <v>0</v>
      </c>
    </row>
    <row r="381" spans="8:31" ht="15.75" customHeight="1">
      <c r="H381" s="113">
        <f t="shared" si="109"/>
        <v>0</v>
      </c>
      <c r="AE381" s="74">
        <f t="shared" si="113"/>
        <v>0</v>
      </c>
    </row>
    <row r="382" spans="8:31" ht="15.75" customHeight="1">
      <c r="H382" s="113">
        <f t="shared" si="109"/>
        <v>0</v>
      </c>
      <c r="AE382" s="74">
        <f t="shared" si="113"/>
        <v>0</v>
      </c>
    </row>
    <row r="383" spans="8:31" ht="15.75" customHeight="1">
      <c r="H383" s="113">
        <f t="shared" si="109"/>
        <v>0</v>
      </c>
      <c r="AE383" s="74">
        <f t="shared" si="113"/>
        <v>0</v>
      </c>
    </row>
    <row r="384" spans="8:31" ht="15.75" customHeight="1">
      <c r="H384" s="113">
        <f t="shared" si="109"/>
        <v>0</v>
      </c>
      <c r="AE384" s="74">
        <f t="shared" si="113"/>
        <v>0</v>
      </c>
    </row>
    <row r="385" spans="8:31" ht="15.75" customHeight="1">
      <c r="H385" s="113">
        <f t="shared" si="109"/>
        <v>0</v>
      </c>
      <c r="AE385" s="74">
        <f t="shared" si="113"/>
        <v>0</v>
      </c>
    </row>
    <row r="386" spans="8:31" ht="15.75" customHeight="1">
      <c r="H386" s="113">
        <f t="shared" si="109"/>
        <v>0</v>
      </c>
      <c r="AE386" s="74">
        <f t="shared" si="113"/>
        <v>0</v>
      </c>
    </row>
    <row r="387" spans="8:31" ht="15.75" customHeight="1">
      <c r="H387" s="113">
        <f t="shared" si="109"/>
        <v>0</v>
      </c>
      <c r="AE387" s="74">
        <f t="shared" si="113"/>
        <v>0</v>
      </c>
    </row>
    <row r="388" spans="8:31" ht="15.75" customHeight="1">
      <c r="H388" s="113">
        <f t="shared" si="109"/>
        <v>0</v>
      </c>
      <c r="AE388" s="74">
        <f t="shared" si="113"/>
        <v>0</v>
      </c>
    </row>
    <row r="389" spans="8:31" ht="15.75" customHeight="1">
      <c r="H389" s="113">
        <f t="shared" si="109"/>
        <v>0</v>
      </c>
      <c r="AE389" s="74">
        <f t="shared" si="113"/>
        <v>0</v>
      </c>
    </row>
    <row r="390" spans="8:31" ht="15.75" customHeight="1">
      <c r="H390" s="113">
        <f t="shared" si="109"/>
        <v>0</v>
      </c>
      <c r="AE390" s="74">
        <f t="shared" si="113"/>
        <v>0</v>
      </c>
    </row>
    <row r="391" spans="8:31" ht="15.75" customHeight="1">
      <c r="H391" s="113">
        <f t="shared" si="109"/>
        <v>0</v>
      </c>
      <c r="AE391" s="74">
        <f t="shared" si="113"/>
        <v>0</v>
      </c>
    </row>
    <row r="392" spans="8:31" ht="15.75" customHeight="1">
      <c r="H392" s="113">
        <f t="shared" si="109"/>
        <v>0</v>
      </c>
      <c r="AE392" s="74">
        <f t="shared" si="113"/>
        <v>0</v>
      </c>
    </row>
    <row r="393" spans="8:31" ht="15.75" customHeight="1">
      <c r="H393" s="113">
        <f t="shared" si="109"/>
        <v>0</v>
      </c>
      <c r="AE393" s="74">
        <f t="shared" si="113"/>
        <v>0</v>
      </c>
    </row>
    <row r="394" spans="8:31" ht="15.75" customHeight="1">
      <c r="H394" s="113">
        <f t="shared" si="109"/>
        <v>0</v>
      </c>
      <c r="AE394" s="74">
        <f t="shared" si="113"/>
        <v>0</v>
      </c>
    </row>
    <row r="395" spans="8:31" ht="15.75" customHeight="1">
      <c r="H395" s="113">
        <f t="shared" si="109"/>
        <v>0</v>
      </c>
      <c r="AE395" s="74">
        <f t="shared" si="113"/>
        <v>0</v>
      </c>
    </row>
    <row r="396" spans="8:31" ht="15.75" customHeight="1">
      <c r="H396" s="113">
        <f t="shared" si="109"/>
        <v>0</v>
      </c>
      <c r="AE396" s="74">
        <f t="shared" si="113"/>
        <v>0</v>
      </c>
    </row>
    <row r="397" spans="8:31" ht="15.75" customHeight="1">
      <c r="H397" s="113">
        <f t="shared" si="109"/>
        <v>0</v>
      </c>
      <c r="AE397" s="74">
        <f t="shared" si="113"/>
        <v>0</v>
      </c>
    </row>
    <row r="398" spans="8:31" ht="15.75" customHeight="1">
      <c r="H398" s="113">
        <f t="shared" si="109"/>
        <v>0</v>
      </c>
      <c r="AE398" s="74">
        <f t="shared" si="113"/>
        <v>0</v>
      </c>
    </row>
    <row r="399" spans="8:31" ht="15.75" customHeight="1">
      <c r="H399" s="113">
        <f t="shared" si="109"/>
        <v>0</v>
      </c>
    </row>
    <row r="400" spans="8:31" ht="15.75" customHeight="1">
      <c r="H400" s="113">
        <f t="shared" si="109"/>
        <v>0</v>
      </c>
    </row>
    <row r="401" spans="8:8" ht="15.75" customHeight="1">
      <c r="H401" s="113">
        <f t="shared" si="109"/>
        <v>0</v>
      </c>
    </row>
    <row r="402" spans="8:8" ht="15.75" customHeight="1">
      <c r="H402" s="113">
        <f t="shared" si="109"/>
        <v>0</v>
      </c>
    </row>
    <row r="403" spans="8:8" ht="15.75" customHeight="1">
      <c r="H403" s="113">
        <f t="shared" si="109"/>
        <v>0</v>
      </c>
    </row>
    <row r="404" spans="8:8" ht="15.75" customHeight="1">
      <c r="H404" s="113">
        <f t="shared" si="109"/>
        <v>0</v>
      </c>
    </row>
    <row r="405" spans="8:8" ht="15.75" customHeight="1">
      <c r="H405" s="113">
        <f t="shared" si="109"/>
        <v>0</v>
      </c>
    </row>
    <row r="406" spans="8:8" ht="15.75" customHeight="1">
      <c r="H406" s="113">
        <f t="shared" si="109"/>
        <v>0</v>
      </c>
    </row>
    <row r="407" spans="8:8" ht="15.75" customHeight="1">
      <c r="H407" s="113">
        <f t="shared" si="109"/>
        <v>0</v>
      </c>
    </row>
    <row r="408" spans="8:8" ht="15.75" customHeight="1">
      <c r="H408" s="113">
        <f t="shared" si="109"/>
        <v>0</v>
      </c>
    </row>
    <row r="409" spans="8:8" ht="15.75" customHeight="1">
      <c r="H409" s="113">
        <f t="shared" si="109"/>
        <v>0</v>
      </c>
    </row>
    <row r="410" spans="8:8" ht="15.75" customHeight="1">
      <c r="H410" s="113">
        <f t="shared" si="109"/>
        <v>0</v>
      </c>
    </row>
    <row r="411" spans="8:8" ht="15.75" customHeight="1">
      <c r="H411" s="113">
        <f t="shared" si="109"/>
        <v>0</v>
      </c>
    </row>
    <row r="412" spans="8:8" ht="15.75" customHeight="1">
      <c r="H412" s="113">
        <f t="shared" si="109"/>
        <v>0</v>
      </c>
    </row>
    <row r="413" spans="8:8" ht="15.75" customHeight="1">
      <c r="H413" s="113">
        <f t="shared" si="109"/>
        <v>0</v>
      </c>
    </row>
    <row r="414" spans="8:8" ht="15.75" customHeight="1">
      <c r="H414" s="113">
        <f t="shared" si="109"/>
        <v>0</v>
      </c>
    </row>
    <row r="415" spans="8:8" ht="15.75" customHeight="1">
      <c r="H415" s="113">
        <f t="shared" si="109"/>
        <v>0</v>
      </c>
    </row>
    <row r="416" spans="8:8" ht="15.75" customHeight="1">
      <c r="H416" s="113">
        <f t="shared" si="109"/>
        <v>0</v>
      </c>
    </row>
    <row r="417" spans="8:8" ht="15.75" customHeight="1">
      <c r="H417" s="113">
        <f t="shared" si="109"/>
        <v>0</v>
      </c>
    </row>
    <row r="418" spans="8:8" ht="15.75" customHeight="1">
      <c r="H418" s="113">
        <f t="shared" ref="H418:H476" si="114">I418-AB418-AC418</f>
        <v>0</v>
      </c>
    </row>
    <row r="419" spans="8:8" ht="15.75" customHeight="1">
      <c r="H419" s="113">
        <f t="shared" si="114"/>
        <v>0</v>
      </c>
    </row>
    <row r="420" spans="8:8" ht="15.75" customHeight="1">
      <c r="H420" s="113">
        <f t="shared" si="114"/>
        <v>0</v>
      </c>
    </row>
    <row r="421" spans="8:8" ht="15.75" customHeight="1">
      <c r="H421" s="113">
        <f t="shared" si="114"/>
        <v>0</v>
      </c>
    </row>
    <row r="422" spans="8:8" ht="15.75" customHeight="1">
      <c r="H422" s="113">
        <f t="shared" si="114"/>
        <v>0</v>
      </c>
    </row>
    <row r="423" spans="8:8">
      <c r="H423" s="113">
        <f t="shared" si="114"/>
        <v>0</v>
      </c>
    </row>
    <row r="424" spans="8:8">
      <c r="H424" s="113">
        <f t="shared" si="114"/>
        <v>0</v>
      </c>
    </row>
    <row r="425" spans="8:8">
      <c r="H425" s="113">
        <f t="shared" si="114"/>
        <v>0</v>
      </c>
    </row>
    <row r="426" spans="8:8">
      <c r="H426" s="113">
        <f t="shared" si="114"/>
        <v>0</v>
      </c>
    </row>
    <row r="427" spans="8:8">
      <c r="H427" s="113">
        <f t="shared" si="114"/>
        <v>0</v>
      </c>
    </row>
    <row r="428" spans="8:8">
      <c r="H428" s="113">
        <f t="shared" si="114"/>
        <v>0</v>
      </c>
    </row>
    <row r="429" spans="8:8">
      <c r="H429" s="113">
        <f t="shared" si="114"/>
        <v>0</v>
      </c>
    </row>
    <row r="430" spans="8:8">
      <c r="H430" s="113">
        <f t="shared" si="114"/>
        <v>0</v>
      </c>
    </row>
    <row r="431" spans="8:8">
      <c r="H431" s="113">
        <f t="shared" si="114"/>
        <v>0</v>
      </c>
    </row>
    <row r="432" spans="8:8">
      <c r="H432" s="113">
        <f t="shared" si="114"/>
        <v>0</v>
      </c>
    </row>
    <row r="433" spans="8:8">
      <c r="H433" s="113">
        <f t="shared" si="114"/>
        <v>0</v>
      </c>
    </row>
    <row r="434" spans="8:8">
      <c r="H434" s="113">
        <f t="shared" si="114"/>
        <v>0</v>
      </c>
    </row>
    <row r="435" spans="8:8">
      <c r="H435" s="113">
        <f t="shared" si="114"/>
        <v>0</v>
      </c>
    </row>
    <row r="436" spans="8:8">
      <c r="H436" s="113">
        <f t="shared" si="114"/>
        <v>0</v>
      </c>
    </row>
    <row r="437" spans="8:8">
      <c r="H437" s="113">
        <f t="shared" si="114"/>
        <v>0</v>
      </c>
    </row>
    <row r="438" spans="8:8">
      <c r="H438" s="113">
        <f t="shared" si="114"/>
        <v>0</v>
      </c>
    </row>
    <row r="439" spans="8:8">
      <c r="H439" s="113">
        <f t="shared" si="114"/>
        <v>0</v>
      </c>
    </row>
    <row r="440" spans="8:8">
      <c r="H440" s="113">
        <f t="shared" si="114"/>
        <v>0</v>
      </c>
    </row>
    <row r="441" spans="8:8">
      <c r="H441" s="113">
        <f t="shared" si="114"/>
        <v>0</v>
      </c>
    </row>
    <row r="442" spans="8:8">
      <c r="H442" s="113">
        <f t="shared" si="114"/>
        <v>0</v>
      </c>
    </row>
    <row r="443" spans="8:8">
      <c r="H443" s="113">
        <f t="shared" si="114"/>
        <v>0</v>
      </c>
    </row>
    <row r="444" spans="8:8">
      <c r="H444" s="113">
        <f t="shared" si="114"/>
        <v>0</v>
      </c>
    </row>
    <row r="445" spans="8:8">
      <c r="H445" s="113">
        <f t="shared" si="114"/>
        <v>0</v>
      </c>
    </row>
    <row r="446" spans="8:8">
      <c r="H446" s="113">
        <f t="shared" si="114"/>
        <v>0</v>
      </c>
    </row>
    <row r="447" spans="8:8">
      <c r="H447" s="113">
        <f t="shared" si="114"/>
        <v>0</v>
      </c>
    </row>
    <row r="448" spans="8:8">
      <c r="H448" s="113">
        <f t="shared" si="114"/>
        <v>0</v>
      </c>
    </row>
    <row r="449" spans="8:8">
      <c r="H449" s="113">
        <f t="shared" si="114"/>
        <v>0</v>
      </c>
    </row>
    <row r="450" spans="8:8">
      <c r="H450" s="113">
        <f t="shared" si="114"/>
        <v>0</v>
      </c>
    </row>
    <row r="451" spans="8:8">
      <c r="H451" s="113">
        <f t="shared" si="114"/>
        <v>0</v>
      </c>
    </row>
    <row r="452" spans="8:8">
      <c r="H452" s="113">
        <f t="shared" si="114"/>
        <v>0</v>
      </c>
    </row>
    <row r="453" spans="8:8">
      <c r="H453" s="113">
        <f t="shared" si="114"/>
        <v>0</v>
      </c>
    </row>
    <row r="454" spans="8:8">
      <c r="H454" s="113">
        <f t="shared" si="114"/>
        <v>0</v>
      </c>
    </row>
    <row r="455" spans="8:8">
      <c r="H455" s="113">
        <f t="shared" si="114"/>
        <v>0</v>
      </c>
    </row>
    <row r="456" spans="8:8">
      <c r="H456" s="113">
        <f t="shared" si="114"/>
        <v>0</v>
      </c>
    </row>
    <row r="457" spans="8:8">
      <c r="H457" s="113">
        <f t="shared" si="114"/>
        <v>0</v>
      </c>
    </row>
    <row r="458" spans="8:8">
      <c r="H458" s="113">
        <f t="shared" si="114"/>
        <v>0</v>
      </c>
    </row>
    <row r="459" spans="8:8">
      <c r="H459" s="113">
        <f t="shared" si="114"/>
        <v>0</v>
      </c>
    </row>
    <row r="460" spans="8:8">
      <c r="H460" s="113">
        <f t="shared" si="114"/>
        <v>0</v>
      </c>
    </row>
    <row r="461" spans="8:8">
      <c r="H461" s="113">
        <f t="shared" si="114"/>
        <v>0</v>
      </c>
    </row>
    <row r="462" spans="8:8">
      <c r="H462" s="113">
        <f t="shared" si="114"/>
        <v>0</v>
      </c>
    </row>
    <row r="463" spans="8:8">
      <c r="H463" s="113">
        <f t="shared" si="114"/>
        <v>0</v>
      </c>
    </row>
    <row r="464" spans="8:8">
      <c r="H464" s="113">
        <f t="shared" si="114"/>
        <v>0</v>
      </c>
    </row>
    <row r="465" spans="8:8">
      <c r="H465" s="113">
        <f t="shared" si="114"/>
        <v>0</v>
      </c>
    </row>
    <row r="466" spans="8:8">
      <c r="H466" s="113">
        <f t="shared" si="114"/>
        <v>0</v>
      </c>
    </row>
    <row r="467" spans="8:8">
      <c r="H467" s="113">
        <f t="shared" si="114"/>
        <v>0</v>
      </c>
    </row>
    <row r="468" spans="8:8">
      <c r="H468" s="113">
        <f t="shared" si="114"/>
        <v>0</v>
      </c>
    </row>
    <row r="469" spans="8:8">
      <c r="H469" s="113">
        <f t="shared" si="114"/>
        <v>0</v>
      </c>
    </row>
    <row r="470" spans="8:8">
      <c r="H470" s="113">
        <f t="shared" si="114"/>
        <v>0</v>
      </c>
    </row>
    <row r="471" spans="8:8">
      <c r="H471" s="113">
        <f t="shared" si="114"/>
        <v>0</v>
      </c>
    </row>
    <row r="472" spans="8:8">
      <c r="H472" s="113">
        <f t="shared" si="114"/>
        <v>0</v>
      </c>
    </row>
    <row r="473" spans="8:8">
      <c r="H473" s="113">
        <f t="shared" si="114"/>
        <v>0</v>
      </c>
    </row>
    <row r="474" spans="8:8">
      <c r="H474" s="113">
        <f t="shared" si="114"/>
        <v>0</v>
      </c>
    </row>
    <row r="475" spans="8:8">
      <c r="H475" s="113">
        <f t="shared" si="114"/>
        <v>0</v>
      </c>
    </row>
    <row r="476" spans="8:8">
      <c r="H476" s="113">
        <f t="shared" si="114"/>
        <v>0</v>
      </c>
    </row>
    <row r="477" spans="8:8">
      <c r="H477" s="113">
        <f>I477-AB477-AC477</f>
        <v>0</v>
      </c>
    </row>
    <row r="478" spans="8:8">
      <c r="H478" s="113">
        <f>I478-AB478-AC478</f>
        <v>0</v>
      </c>
    </row>
    <row r="479" spans="8:8">
      <c r="H479" s="113">
        <f>I479-AB479-AC479</f>
        <v>0</v>
      </c>
    </row>
    <row r="480" spans="8:8">
      <c r="H480" s="113">
        <f>I480-AB480-AC480</f>
        <v>0</v>
      </c>
    </row>
  </sheetData>
  <mergeCells count="3">
    <mergeCell ref="A1:AC1"/>
    <mergeCell ref="V2:AA2"/>
    <mergeCell ref="A4:G4"/>
  </mergeCells>
  <phoneticPr fontId="2" type="noConversion"/>
  <printOptions horizontalCentered="1"/>
  <pageMargins left="0.195138888888889" right="0.195138888888889" top="0.82569444444444495" bottom="0.35277777777777802" header="0.234027777777778" footer="0.195138888888889"/>
  <pageSetup paperSize="9" scale="80" orientation="landscape" r:id="rId1"/>
  <headerFooter>
    <oddFooter>&amp;C&amp;"宋体,常规"&amp;12第&amp;"宋体,常规"&amp;12&amp;P&amp;"宋体,常规"&amp;12页，共&amp;"宋体,常规"&amp;12&amp;N&amp;"宋体,常规"&amp;12页&amp;R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2019年（基数和提前告知）</vt:lpstr>
      <vt:lpstr>2018年（基数和提前告知） (2)</vt:lpstr>
      <vt:lpstr>'2018年（基数和提前告知） (2)'!Print_Area</vt:lpstr>
      <vt:lpstr>'2019年（基数和提前告知）'!Print_Area</vt:lpstr>
      <vt:lpstr>'2018年（基数和提前告知） (2)'!Print_Title</vt:lpstr>
      <vt:lpstr>'2019年（基数和提前告知）'!Print_Title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2016-12-17T08:40:00Z</cp:lastPrinted>
  <dcterms:created xsi:type="dcterms:W3CDTF">2016-12-14T01:53:00Z</dcterms:created>
  <dcterms:modified xsi:type="dcterms:W3CDTF">2019-02-14T02:16:40Z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  <property fmtid="{D5CDD505-2E9C-101B-9397-08002B2CF9AE}" pid="3" name="KSOReadingLayout">
    <vt:bool>false</vt:bool>
  </property>
</Properties>
</file>