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年淮滨县一般公共预算收支调整情况表" sheetId="1" r:id="rId1"/>
    <sheet name="2021年淮滨县政府性基金预算收支调整预算表" sheetId="2" r:id="rId2"/>
  </sheets>
  <definedNames>
    <definedName name="_xlnm.Print_Titles" localSheetId="0">'2021年淮滨县一般公共预算收支调整情况表'!$1:$5</definedName>
    <definedName name="_xlnm.Print_Titles" localSheetId="1">'2021年淮滨县政府性基金预算收支调整预算表'!$2:$4</definedName>
  </definedNames>
  <calcPr calcId="144525"/>
</workbook>
</file>

<file path=xl/sharedStrings.xml><?xml version="1.0" encoding="utf-8"?>
<sst xmlns="http://schemas.openxmlformats.org/spreadsheetml/2006/main" count="150" uniqueCount="134">
  <si>
    <t>附件1</t>
  </si>
  <si>
    <t>2021年淮滨县一般公共预算收支调整情况表</t>
  </si>
  <si>
    <t>单位：万元</t>
  </si>
  <si>
    <t>收入</t>
  </si>
  <si>
    <t>年初预算</t>
  </si>
  <si>
    <t>调整项目</t>
  </si>
  <si>
    <t>调整预算</t>
  </si>
  <si>
    <t>支出</t>
  </si>
  <si>
    <t>合计</t>
  </si>
  <si>
    <t>本级财力</t>
  </si>
  <si>
    <t>上级补助收入</t>
  </si>
  <si>
    <t>债务转贷收入</t>
  </si>
  <si>
    <t>总计</t>
  </si>
  <si>
    <t>一般公共预算收入</t>
  </si>
  <si>
    <t>一般公共预算支出</t>
  </si>
  <si>
    <t>一、税收收入</t>
  </si>
  <si>
    <t>一、一般公共服务支出</t>
  </si>
  <si>
    <t>　　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</si>
  <si>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</si>
  <si>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</si>
  <si>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</si>
  <si>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</si>
  <si>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</si>
  <si>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</si>
  <si>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</si>
  <si>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</si>
  <si>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</si>
  <si>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</si>
  <si>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七、文化旅游体育与传媒支出</t>
  </si>
  <si>
    <t xml:space="preserve">    印花税</t>
  </si>
  <si>
    <t>八、社会保障和就业支出</t>
  </si>
  <si>
    <t xml:space="preserve">    城镇土地使用税</t>
  </si>
  <si>
    <t>九、卫生健康支出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</si>
  <si>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</si>
  <si>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</si>
  <si>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</si>
  <si>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</si>
  <si>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</si>
  <si>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</si>
  <si>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</si>
  <si>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</si>
  <si>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环境保护税</t>
  </si>
  <si>
    <t>十四、资源勘探工业信息等支出</t>
  </si>
  <si>
    <t xml:space="preserve">    其他税收收入</t>
  </si>
  <si>
    <t>十五、商业服务业等支出</t>
  </si>
  <si>
    <t>二、非税收入</t>
  </si>
  <si>
    <t>十六、金融支出</t>
  </si>
  <si>
    <t xml:space="preserve">  1、专项收入</t>
  </si>
  <si>
    <t>十七、援助其他地区支出</t>
  </si>
  <si>
    <t xml:space="preserve">  2、行政事业性收费收入</t>
  </si>
  <si>
    <t>十八、自然资源海洋气象等支出</t>
  </si>
  <si>
    <t xml:space="preserve">  3、罚没收入</t>
  </si>
  <si>
    <t>十九、住房保障支出</t>
  </si>
  <si>
    <t xml:space="preserve">  4、国有资本经营收入</t>
  </si>
  <si>
    <t>二十、粮油物资储备支出</t>
  </si>
  <si>
    <t xml:space="preserve">  5、国有资产有偿使用收入</t>
  </si>
  <si>
    <t>二十一、灾害防治及应急管理支出</t>
  </si>
  <si>
    <t xml:space="preserve">  6、其他收入</t>
  </si>
  <si>
    <t>二十二、预备费</t>
  </si>
  <si>
    <t>二十三、其他支出</t>
  </si>
  <si>
    <t>二十四、债务付息支出</t>
  </si>
  <si>
    <t>二十五、债务发行费用支出</t>
  </si>
  <si>
    <t>转移性收入合计</t>
  </si>
  <si>
    <t>转移性支出合计</t>
  </si>
  <si>
    <t>一、上级补助收入</t>
  </si>
  <si>
    <t>一、上解支出</t>
  </si>
  <si>
    <t>二、待偿债置换一般债券上年结余</t>
  </si>
  <si>
    <t>二、债务还本支出</t>
  </si>
  <si>
    <t>二、调入资金</t>
  </si>
  <si>
    <t>三、安排预算稳定调节基金</t>
  </si>
  <si>
    <t>三、动用预算稳定调节基金</t>
  </si>
  <si>
    <t>四、年终结余结转</t>
  </si>
  <si>
    <t>四、债务转贷收入</t>
  </si>
  <si>
    <t>五、上年结余结转</t>
  </si>
  <si>
    <t>附件2</t>
  </si>
  <si>
    <t>2021年淮滨县政府性基金预算收支调整预算表</t>
  </si>
  <si>
    <t>地方政府性基金预算收入</t>
  </si>
  <si>
    <t>地方政府性基金预算支出</t>
  </si>
  <si>
    <t>一、农网还贷资金收入</t>
  </si>
  <si>
    <t>一、文化旅游体育与传媒支出</t>
  </si>
  <si>
    <t>二、海南省高等级公路车辆通行附加费收入</t>
  </si>
  <si>
    <t>二、社会保障和就业支出</t>
  </si>
  <si>
    <t>三、港口建设费收入</t>
  </si>
  <si>
    <t>三、节能环保支出</t>
  </si>
  <si>
    <t>四、国家电影事业发展专项资金收入</t>
  </si>
  <si>
    <t>四、城乡社区支出</t>
  </si>
  <si>
    <t>五、国有土地收益基金收入</t>
  </si>
  <si>
    <t xml:space="preserve">    国有土地使用权出让收入安排的支出</t>
  </si>
  <si>
    <t>六、农业土地开发资金收入</t>
  </si>
  <si>
    <t xml:space="preserve">    国有土地收益基金安排的支出</t>
  </si>
  <si>
    <t>七、国有土地使用权出让收入</t>
  </si>
  <si>
    <t xml:space="preserve">    农业土地开发资金安排的支出</t>
  </si>
  <si>
    <t>八、大中型水库库区基金收入</t>
  </si>
  <si>
    <t xml:space="preserve">    城市基础设施配套费安排的支出</t>
  </si>
  <si>
    <t>九、彩票公益金收入</t>
  </si>
  <si>
    <t xml:space="preserve">    污水处理费安排的支出</t>
  </si>
  <si>
    <t>十、城市基础设施配套费收入</t>
  </si>
  <si>
    <t xml:space="preserve">    土地储备专项债券收入安排的支出</t>
  </si>
  <si>
    <t>十一、小型水库移民扶助基金收入</t>
  </si>
  <si>
    <t xml:space="preserve">    棚户区改造专项债券收入安排的支出</t>
  </si>
  <si>
    <t>十二、国家重大水利工程建设基金收入</t>
  </si>
  <si>
    <t xml:space="preserve">    城市基础设施配套费对应专项债务收入安排的支出</t>
  </si>
  <si>
    <t>十三、车辆通行费</t>
  </si>
  <si>
    <t xml:space="preserve">    污水处理费对应专项债务收入安排的支出</t>
  </si>
  <si>
    <t>十四、污水处理费收入</t>
  </si>
  <si>
    <t xml:space="preserve">    国有土地使用权出让收入对应专项债务收入安排的支出</t>
  </si>
  <si>
    <t>十五、彩票发行机构和彩票销售机构的业务费用</t>
  </si>
  <si>
    <t>五、农林水支出</t>
  </si>
  <si>
    <t>十六、其他政府性基金收入</t>
  </si>
  <si>
    <t>六、交通运输支出</t>
  </si>
  <si>
    <t>十七、专项债券对应项目专项收入</t>
  </si>
  <si>
    <t>七、资源勘探工业信息等支出</t>
  </si>
  <si>
    <t>八、抗疫特别国债安排的支出</t>
  </si>
  <si>
    <t>九、其他支出</t>
  </si>
  <si>
    <t xml:space="preserve">    其他政府性基金及对应专项债务收入安排的支出</t>
  </si>
  <si>
    <t xml:space="preserve">    彩票公益金安排的支出</t>
  </si>
  <si>
    <t>十、债务付息支出</t>
  </si>
  <si>
    <t>十一、债务发行费用支出</t>
  </si>
  <si>
    <t>转移性收入</t>
  </si>
  <si>
    <t xml:space="preserve">  政府性基金转移收入</t>
  </si>
  <si>
    <t xml:space="preserve">    政府性基金补助收入</t>
  </si>
  <si>
    <t xml:space="preserve">  政府性基金转移支付</t>
  </si>
  <si>
    <t xml:space="preserve">    政府性基金上解收入</t>
  </si>
  <si>
    <t xml:space="preserve">    政府性基金补助支出</t>
  </si>
  <si>
    <t xml:space="preserve">  上年结余收入</t>
  </si>
  <si>
    <t xml:space="preserve">    政府性基金上解支出</t>
  </si>
  <si>
    <t xml:space="preserve">  调入资金</t>
  </si>
  <si>
    <t xml:space="preserve"> 调出资金</t>
  </si>
  <si>
    <t xml:space="preserve">    其中：地方政府性基金调入专项收入</t>
  </si>
  <si>
    <t xml:space="preserve"> 年终结余</t>
  </si>
  <si>
    <t xml:space="preserve">  地方政府专项债务收入</t>
  </si>
  <si>
    <t xml:space="preserve"> 地方政府专项债务还本支出</t>
  </si>
  <si>
    <t xml:space="preserve">  地方政府专项债务转贷收入</t>
  </si>
  <si>
    <t xml:space="preserve"> 地方政府专项债务转贷支出</t>
  </si>
</sst>
</file>

<file path=xl/styles.xml><?xml version="1.0" encoding="utf-8"?>
<styleSheet xmlns="http://schemas.openxmlformats.org/spreadsheetml/2006/main">
  <numFmts count="7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);[Red]\(0\)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theme="1"/>
      <name val="等线"/>
      <charset val="134"/>
    </font>
    <font>
      <sz val="10"/>
      <color theme="1"/>
      <name val="宋体"/>
      <charset val="134"/>
      <scheme val="minor"/>
    </font>
    <font>
      <b/>
      <sz val="18"/>
      <color rgb="FF333333"/>
      <name val="等线"/>
      <charset val="134"/>
    </font>
    <font>
      <sz val="10"/>
      <color rgb="FF333333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等线"/>
      <charset val="134"/>
    </font>
    <font>
      <sz val="10"/>
      <color indexed="8"/>
      <name val="黑体"/>
      <charset val="134"/>
    </font>
    <font>
      <b/>
      <sz val="10"/>
      <color rgb="FF333333"/>
      <name val="等线"/>
      <charset val="134"/>
    </font>
    <font>
      <sz val="10"/>
      <color rgb="FF333333"/>
      <name val="黑体"/>
      <charset val="134"/>
    </font>
    <font>
      <b/>
      <sz val="10"/>
      <color indexed="8"/>
      <name val="黑体"/>
      <charset val="134"/>
    </font>
    <font>
      <sz val="10"/>
      <color rgb="FF333333"/>
      <name val="等线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3" fillId="0" borderId="0"/>
    <xf numFmtId="0" fontId="20" fillId="17" borderId="0" applyNumberFormat="0" applyBorder="0" applyAlignment="0" applyProtection="0">
      <alignment vertical="center"/>
    </xf>
    <xf numFmtId="0" fontId="39" fillId="9" borderId="14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6" fontId="8" fillId="0" borderId="3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 wrapText="1"/>
    </xf>
    <xf numFmtId="1" fontId="8" fillId="0" borderId="2" xfId="0" applyNumberFormat="1" applyFont="1" applyFill="1" applyBorder="1" applyAlignment="1" applyProtection="1">
      <alignment vertical="center"/>
      <protection locked="0"/>
    </xf>
    <xf numFmtId="177" fontId="2" fillId="0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right" vertical="center" wrapText="1"/>
    </xf>
    <xf numFmtId="176" fontId="14" fillId="0" borderId="2" xfId="23" applyNumberFormat="1" applyFont="1" applyFill="1" applyBorder="1" applyAlignment="1">
      <alignment horizontal="right" vertical="center" wrapText="1"/>
    </xf>
    <xf numFmtId="0" fontId="15" fillId="0" borderId="2" xfId="23" applyFont="1" applyFill="1" applyBorder="1" applyAlignment="1">
      <alignment horizontal="left" vertical="center"/>
    </xf>
    <xf numFmtId="176" fontId="16" fillId="0" borderId="2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vertical="center" wrapText="1"/>
    </xf>
    <xf numFmtId="176" fontId="2" fillId="0" borderId="2" xfId="23" applyNumberFormat="1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vertical="center" wrapText="1"/>
    </xf>
    <xf numFmtId="0" fontId="18" fillId="0" borderId="2" xfId="23" applyFont="1" applyFill="1" applyBorder="1" applyAlignment="1">
      <alignment horizontal="left" vertical="center"/>
    </xf>
    <xf numFmtId="176" fontId="13" fillId="0" borderId="2" xfId="23" applyNumberFormat="1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06年收入分项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M3" sqref="M3"/>
    </sheetView>
  </sheetViews>
  <sheetFormatPr defaultColWidth="8.875" defaultRowHeight="13.5"/>
  <cols>
    <col min="1" max="1" width="21.625" style="4" customWidth="1"/>
    <col min="2" max="2" width="9.875" style="33" customWidth="1"/>
    <col min="3" max="3" width="9.5" style="34" customWidth="1"/>
    <col min="4" max="4" width="9" style="34" customWidth="1"/>
    <col min="5" max="5" width="25.375" style="4" customWidth="1"/>
    <col min="6" max="6" width="9.375" style="5" customWidth="1"/>
    <col min="7" max="7" width="10.125" style="5" customWidth="1"/>
    <col min="8" max="8" width="9.625" style="5" customWidth="1"/>
    <col min="9" max="9" width="9.75" style="5" customWidth="1"/>
    <col min="10" max="10" width="8.125" style="5" customWidth="1"/>
    <col min="11" max="11" width="9.5" style="4" customWidth="1"/>
    <col min="12" max="16384" width="8.875" style="4"/>
  </cols>
  <sheetData>
    <row r="1" spans="1:1">
      <c r="A1" s="4" t="s">
        <v>0</v>
      </c>
    </row>
    <row r="2" s="31" customFormat="1" ht="29.25" customHeight="1" spans="1:1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="2" customFormat="1" ht="16.15" customHeight="1" spans="1:11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="2" customFormat="1" ht="21" customHeight="1" spans="1:11">
      <c r="A4" s="8" t="s">
        <v>3</v>
      </c>
      <c r="B4" s="9" t="s">
        <v>4</v>
      </c>
      <c r="C4" s="37" t="s">
        <v>5</v>
      </c>
      <c r="D4" s="37" t="s">
        <v>6</v>
      </c>
      <c r="E4" s="8" t="s">
        <v>7</v>
      </c>
      <c r="F4" s="9" t="s">
        <v>4</v>
      </c>
      <c r="G4" s="38" t="s">
        <v>5</v>
      </c>
      <c r="H4" s="39"/>
      <c r="I4" s="39"/>
      <c r="J4" s="55"/>
      <c r="K4" s="8" t="s">
        <v>6</v>
      </c>
    </row>
    <row r="5" s="32" customFormat="1" ht="30" customHeight="1" spans="1:11">
      <c r="A5" s="8"/>
      <c r="B5" s="9"/>
      <c r="C5" s="37"/>
      <c r="D5" s="37"/>
      <c r="E5" s="8"/>
      <c r="F5" s="9"/>
      <c r="G5" s="9" t="s">
        <v>8</v>
      </c>
      <c r="H5" s="9" t="s">
        <v>9</v>
      </c>
      <c r="I5" s="9" t="s">
        <v>10</v>
      </c>
      <c r="J5" s="9" t="s">
        <v>11</v>
      </c>
      <c r="K5" s="8"/>
    </row>
    <row r="6" ht="25.15" customHeight="1" spans="1:11">
      <c r="A6" s="10" t="s">
        <v>12</v>
      </c>
      <c r="B6" s="40">
        <f t="shared" ref="B6:G6" si="0">B7+B33</f>
        <v>405327</v>
      </c>
      <c r="C6" s="40">
        <f t="shared" si="0"/>
        <v>117922</v>
      </c>
      <c r="D6" s="12">
        <f>SUM(B6:C6)</f>
        <v>523249</v>
      </c>
      <c r="E6" s="10" t="s">
        <v>12</v>
      </c>
      <c r="F6" s="12">
        <f t="shared" si="0"/>
        <v>405327</v>
      </c>
      <c r="G6" s="12">
        <f t="shared" si="0"/>
        <v>117922</v>
      </c>
      <c r="H6" s="12">
        <v>0</v>
      </c>
      <c r="I6" s="12">
        <v>87718</v>
      </c>
      <c r="J6" s="56">
        <v>30204</v>
      </c>
      <c r="K6" s="12">
        <f>F6+G6</f>
        <v>523249</v>
      </c>
    </row>
    <row r="7" ht="25.15" customHeight="1" spans="1:11">
      <c r="A7" s="10" t="s">
        <v>13</v>
      </c>
      <c r="B7" s="41">
        <f>B8+B23</f>
        <v>90775</v>
      </c>
      <c r="C7" s="41"/>
      <c r="D7" s="41">
        <f>D8+D23</f>
        <v>90775</v>
      </c>
      <c r="E7" s="10" t="s">
        <v>14</v>
      </c>
      <c r="F7" s="12">
        <f>SUM(F8:F32)</f>
        <v>367486</v>
      </c>
      <c r="G7" s="12">
        <f>SUM(G8:G32)</f>
        <v>117922</v>
      </c>
      <c r="H7" s="12">
        <v>15404</v>
      </c>
      <c r="I7" s="12">
        <v>87718</v>
      </c>
      <c r="J7" s="57">
        <v>14800</v>
      </c>
      <c r="K7" s="12">
        <f t="shared" ref="K7:K36" si="1">F7+G7</f>
        <v>485408</v>
      </c>
    </row>
    <row r="8" ht="25.15" customHeight="1" spans="1:11">
      <c r="A8" s="42" t="s">
        <v>15</v>
      </c>
      <c r="B8" s="41">
        <f>SUM(B9:B22)</f>
        <v>63543</v>
      </c>
      <c r="C8" s="43"/>
      <c r="D8" s="43">
        <f>SUM(B8:C8)</f>
        <v>63543</v>
      </c>
      <c r="E8" s="44" t="s">
        <v>16</v>
      </c>
      <c r="F8" s="16">
        <v>36721</v>
      </c>
      <c r="G8" s="16">
        <v>6026</v>
      </c>
      <c r="H8" s="16">
        <v>-9657</v>
      </c>
      <c r="I8" s="16">
        <v>15683</v>
      </c>
      <c r="J8" s="58"/>
      <c r="K8" s="16">
        <f t="shared" si="1"/>
        <v>42747</v>
      </c>
    </row>
    <row r="9" ht="25.15" customHeight="1" spans="1:11">
      <c r="A9" s="42" t="s">
        <v>17</v>
      </c>
      <c r="B9" s="45">
        <v>29507</v>
      </c>
      <c r="C9" s="16"/>
      <c r="D9" s="16">
        <v>29507</v>
      </c>
      <c r="E9" s="44" t="s">
        <v>18</v>
      </c>
      <c r="F9" s="16"/>
      <c r="G9" s="16"/>
      <c r="H9" s="16"/>
      <c r="I9" s="16"/>
      <c r="J9" s="58"/>
      <c r="K9" s="16"/>
    </row>
    <row r="10" ht="25.15" customHeight="1" spans="1:11">
      <c r="A10" s="42" t="s">
        <v>19</v>
      </c>
      <c r="B10" s="45">
        <v>4890</v>
      </c>
      <c r="C10" s="16"/>
      <c r="D10" s="16">
        <v>4890</v>
      </c>
      <c r="E10" s="44" t="s">
        <v>20</v>
      </c>
      <c r="F10" s="16"/>
      <c r="G10" s="16"/>
      <c r="H10" s="16"/>
      <c r="I10" s="16"/>
      <c r="J10" s="58"/>
      <c r="K10" s="16"/>
    </row>
    <row r="11" ht="25.15" customHeight="1" spans="1:11">
      <c r="A11" s="42" t="s">
        <v>21</v>
      </c>
      <c r="B11" s="45">
        <v>1072</v>
      </c>
      <c r="C11" s="16"/>
      <c r="D11" s="16">
        <v>1072</v>
      </c>
      <c r="E11" s="44" t="s">
        <v>22</v>
      </c>
      <c r="F11" s="16">
        <v>11483</v>
      </c>
      <c r="G11" s="16">
        <v>-142</v>
      </c>
      <c r="H11" s="16">
        <v>-455</v>
      </c>
      <c r="I11" s="16">
        <v>313</v>
      </c>
      <c r="J11" s="58"/>
      <c r="K11" s="16">
        <f t="shared" si="1"/>
        <v>11341</v>
      </c>
    </row>
    <row r="12" ht="25.15" customHeight="1" spans="1:11">
      <c r="A12" s="42" t="s">
        <v>23</v>
      </c>
      <c r="B12" s="45">
        <v>471</v>
      </c>
      <c r="C12" s="16"/>
      <c r="D12" s="16">
        <v>471</v>
      </c>
      <c r="E12" s="44" t="s">
        <v>24</v>
      </c>
      <c r="F12" s="16">
        <v>77624</v>
      </c>
      <c r="G12" s="16">
        <v>8363</v>
      </c>
      <c r="H12" s="16">
        <v>2608</v>
      </c>
      <c r="I12" s="16">
        <v>5755</v>
      </c>
      <c r="J12" s="58"/>
      <c r="K12" s="16">
        <f t="shared" si="1"/>
        <v>85987</v>
      </c>
    </row>
    <row r="13" ht="25.15" customHeight="1" spans="1:11">
      <c r="A13" s="42" t="s">
        <v>25</v>
      </c>
      <c r="B13" s="45">
        <v>3032</v>
      </c>
      <c r="C13" s="16"/>
      <c r="D13" s="16">
        <v>3032</v>
      </c>
      <c r="E13" s="44" t="s">
        <v>26</v>
      </c>
      <c r="F13" s="16">
        <v>234</v>
      </c>
      <c r="G13" s="16">
        <v>11851</v>
      </c>
      <c r="H13" s="16">
        <v>11661</v>
      </c>
      <c r="I13" s="16">
        <v>190</v>
      </c>
      <c r="J13" s="58"/>
      <c r="K13" s="16">
        <f t="shared" si="1"/>
        <v>12085</v>
      </c>
    </row>
    <row r="14" ht="25.15" customHeight="1" spans="1:11">
      <c r="A14" s="42" t="s">
        <v>27</v>
      </c>
      <c r="B14" s="45">
        <v>601</v>
      </c>
      <c r="C14" s="16"/>
      <c r="D14" s="16">
        <v>601</v>
      </c>
      <c r="E14" s="44" t="s">
        <v>28</v>
      </c>
      <c r="F14" s="16">
        <v>1932</v>
      </c>
      <c r="G14" s="16">
        <v>3733</v>
      </c>
      <c r="H14" s="16">
        <v>3273</v>
      </c>
      <c r="I14" s="16">
        <v>460</v>
      </c>
      <c r="J14" s="58"/>
      <c r="K14" s="16">
        <f t="shared" si="1"/>
        <v>5665</v>
      </c>
    </row>
    <row r="15" ht="25.15" customHeight="1" spans="1:11">
      <c r="A15" s="42" t="s">
        <v>29</v>
      </c>
      <c r="B15" s="45">
        <v>510</v>
      </c>
      <c r="C15" s="16"/>
      <c r="D15" s="16">
        <v>510</v>
      </c>
      <c r="E15" s="44" t="s">
        <v>30</v>
      </c>
      <c r="F15" s="16">
        <v>54215</v>
      </c>
      <c r="G15" s="16">
        <v>8254</v>
      </c>
      <c r="H15" s="16">
        <v>4513</v>
      </c>
      <c r="I15" s="16">
        <v>4741</v>
      </c>
      <c r="J15" s="58"/>
      <c r="K15" s="16">
        <f t="shared" si="1"/>
        <v>62469</v>
      </c>
    </row>
    <row r="16" ht="25.15" customHeight="1" spans="1:11">
      <c r="A16" s="42" t="s">
        <v>31</v>
      </c>
      <c r="B16" s="45">
        <v>1815</v>
      </c>
      <c r="C16" s="16"/>
      <c r="D16" s="16">
        <v>1815</v>
      </c>
      <c r="E16" s="44" t="s">
        <v>32</v>
      </c>
      <c r="F16" s="16">
        <v>48936</v>
      </c>
      <c r="G16" s="16">
        <v>-5768</v>
      </c>
      <c r="H16" s="16">
        <v>-1667</v>
      </c>
      <c r="I16" s="16">
        <v>-4101</v>
      </c>
      <c r="J16" s="58"/>
      <c r="K16" s="16">
        <f t="shared" si="1"/>
        <v>43168</v>
      </c>
    </row>
    <row r="17" ht="25.15" customHeight="1" spans="1:11">
      <c r="A17" s="42" t="s">
        <v>33</v>
      </c>
      <c r="B17" s="45">
        <v>6377</v>
      </c>
      <c r="C17" s="16"/>
      <c r="D17" s="16">
        <v>6377</v>
      </c>
      <c r="E17" s="44" t="s">
        <v>34</v>
      </c>
      <c r="F17" s="16">
        <v>7706</v>
      </c>
      <c r="G17" s="16">
        <v>65</v>
      </c>
      <c r="H17" s="16">
        <v>-1408</v>
      </c>
      <c r="I17" s="16">
        <v>1473</v>
      </c>
      <c r="J17" s="58"/>
      <c r="K17" s="16">
        <f t="shared" si="1"/>
        <v>7771</v>
      </c>
    </row>
    <row r="18" ht="25.15" customHeight="1" spans="1:11">
      <c r="A18" s="42" t="s">
        <v>35</v>
      </c>
      <c r="B18" s="45">
        <v>1175</v>
      </c>
      <c r="C18" s="16"/>
      <c r="D18" s="16">
        <v>1175</v>
      </c>
      <c r="E18" s="44" t="s">
        <v>36</v>
      </c>
      <c r="F18" s="16">
        <v>23869</v>
      </c>
      <c r="G18" s="16">
        <v>1112</v>
      </c>
      <c r="H18" s="16">
        <v>-2888</v>
      </c>
      <c r="I18" s="16"/>
      <c r="J18" s="59">
        <v>4000</v>
      </c>
      <c r="K18" s="16">
        <f t="shared" si="1"/>
        <v>24981</v>
      </c>
    </row>
    <row r="19" ht="25.15" customHeight="1" spans="1:11">
      <c r="A19" s="42" t="s">
        <v>37</v>
      </c>
      <c r="B19" s="45">
        <v>10210</v>
      </c>
      <c r="C19" s="16"/>
      <c r="D19" s="16">
        <v>10210</v>
      </c>
      <c r="E19" s="44" t="s">
        <v>38</v>
      </c>
      <c r="F19" s="16">
        <v>57466</v>
      </c>
      <c r="G19" s="16">
        <v>65529</v>
      </c>
      <c r="H19" s="16">
        <v>1568</v>
      </c>
      <c r="I19" s="16">
        <v>58261</v>
      </c>
      <c r="J19" s="60">
        <v>4700</v>
      </c>
      <c r="K19" s="16">
        <f t="shared" si="1"/>
        <v>122995</v>
      </c>
    </row>
    <row r="20" ht="25.15" customHeight="1" spans="1:11">
      <c r="A20" s="42" t="s">
        <v>39</v>
      </c>
      <c r="B20" s="30">
        <v>3865</v>
      </c>
      <c r="C20" s="16"/>
      <c r="D20" s="16">
        <v>3865</v>
      </c>
      <c r="E20" s="44" t="s">
        <v>40</v>
      </c>
      <c r="F20" s="16">
        <v>17152</v>
      </c>
      <c r="G20" s="16">
        <v>9561</v>
      </c>
      <c r="H20" s="16">
        <v>427</v>
      </c>
      <c r="I20" s="16">
        <v>4034</v>
      </c>
      <c r="J20" s="60">
        <v>5100</v>
      </c>
      <c r="K20" s="16">
        <f t="shared" si="1"/>
        <v>26713</v>
      </c>
    </row>
    <row r="21" ht="25.15" customHeight="1" spans="1:11">
      <c r="A21" s="42" t="s">
        <v>41</v>
      </c>
      <c r="B21" s="30">
        <v>17</v>
      </c>
      <c r="C21" s="12"/>
      <c r="D21" s="16">
        <v>17</v>
      </c>
      <c r="E21" s="44" t="s">
        <v>42</v>
      </c>
      <c r="F21" s="16">
        <v>3256</v>
      </c>
      <c r="G21" s="16">
        <v>12296</v>
      </c>
      <c r="H21" s="16">
        <v>12296</v>
      </c>
      <c r="I21" s="16"/>
      <c r="J21" s="58"/>
      <c r="K21" s="16">
        <f t="shared" si="1"/>
        <v>15552</v>
      </c>
    </row>
    <row r="22" ht="25.15" customHeight="1" spans="1:11">
      <c r="A22" s="42" t="s">
        <v>43</v>
      </c>
      <c r="B22" s="45">
        <v>1</v>
      </c>
      <c r="C22" s="46"/>
      <c r="D22" s="16">
        <v>1</v>
      </c>
      <c r="E22" s="44" t="s">
        <v>44</v>
      </c>
      <c r="F22" s="16">
        <v>420</v>
      </c>
      <c r="G22" s="16">
        <v>285</v>
      </c>
      <c r="H22" s="16">
        <v>58</v>
      </c>
      <c r="I22" s="16">
        <v>227</v>
      </c>
      <c r="J22" s="58"/>
      <c r="K22" s="16">
        <f t="shared" si="1"/>
        <v>705</v>
      </c>
    </row>
    <row r="23" ht="25.15" customHeight="1" spans="1:11">
      <c r="A23" s="47" t="s">
        <v>45</v>
      </c>
      <c r="B23" s="48">
        <f>SUM(B24:B29)</f>
        <v>27232</v>
      </c>
      <c r="C23" s="48"/>
      <c r="D23" s="43">
        <f>SUM(B23:C23)</f>
        <v>27232</v>
      </c>
      <c r="E23" s="44" t="s">
        <v>46</v>
      </c>
      <c r="F23" s="16"/>
      <c r="G23" s="16">
        <v>60</v>
      </c>
      <c r="H23" s="16"/>
      <c r="I23" s="16">
        <v>60</v>
      </c>
      <c r="J23" s="58"/>
      <c r="K23" s="16">
        <f t="shared" si="1"/>
        <v>60</v>
      </c>
    </row>
    <row r="24" ht="25.15" customHeight="1" spans="1:11">
      <c r="A24" s="42" t="s">
        <v>47</v>
      </c>
      <c r="B24" s="45">
        <v>7000</v>
      </c>
      <c r="C24" s="46"/>
      <c r="D24" s="16">
        <v>7000</v>
      </c>
      <c r="E24" s="44" t="s">
        <v>48</v>
      </c>
      <c r="F24" s="16"/>
      <c r="G24" s="16"/>
      <c r="H24" s="16"/>
      <c r="I24" s="16"/>
      <c r="J24" s="58"/>
      <c r="K24" s="16"/>
    </row>
    <row r="25" ht="25.15" customHeight="1" spans="1:11">
      <c r="A25" s="42" t="s">
        <v>49</v>
      </c>
      <c r="B25" s="45">
        <v>3236</v>
      </c>
      <c r="C25" s="16"/>
      <c r="D25" s="16">
        <v>3236</v>
      </c>
      <c r="E25" s="44" t="s">
        <v>50</v>
      </c>
      <c r="F25" s="16">
        <v>2581</v>
      </c>
      <c r="G25" s="16">
        <v>1643</v>
      </c>
      <c r="H25" s="16">
        <v>1643</v>
      </c>
      <c r="I25" s="16"/>
      <c r="J25" s="58"/>
      <c r="K25" s="16">
        <f t="shared" si="1"/>
        <v>4224</v>
      </c>
    </row>
    <row r="26" ht="25.15" customHeight="1" spans="1:11">
      <c r="A26" s="42" t="s">
        <v>51</v>
      </c>
      <c r="B26" s="45">
        <v>4105</v>
      </c>
      <c r="C26" s="46"/>
      <c r="D26" s="16">
        <v>4105</v>
      </c>
      <c r="E26" s="44" t="s">
        <v>52</v>
      </c>
      <c r="F26" s="16">
        <v>8455</v>
      </c>
      <c r="G26" s="16">
        <v>3631</v>
      </c>
      <c r="H26" s="16">
        <v>2575</v>
      </c>
      <c r="I26" s="16">
        <v>56</v>
      </c>
      <c r="J26" s="60">
        <v>1000</v>
      </c>
      <c r="K26" s="16">
        <f t="shared" si="1"/>
        <v>12086</v>
      </c>
    </row>
    <row r="27" ht="25.15" customHeight="1" spans="1:11">
      <c r="A27" s="42" t="s">
        <v>53</v>
      </c>
      <c r="B27" s="45"/>
      <c r="C27" s="46"/>
      <c r="D27" s="16"/>
      <c r="E27" s="44" t="s">
        <v>54</v>
      </c>
      <c r="F27" s="16">
        <v>355</v>
      </c>
      <c r="G27" s="16">
        <v>1731</v>
      </c>
      <c r="H27" s="16">
        <v>1494</v>
      </c>
      <c r="I27" s="16">
        <v>237</v>
      </c>
      <c r="J27" s="58"/>
      <c r="K27" s="16">
        <f t="shared" si="1"/>
        <v>2086</v>
      </c>
    </row>
    <row r="28" ht="25.15" customHeight="1" spans="1:11">
      <c r="A28" s="42" t="s">
        <v>55</v>
      </c>
      <c r="B28" s="45">
        <v>11665</v>
      </c>
      <c r="C28" s="46"/>
      <c r="D28" s="16">
        <v>11665</v>
      </c>
      <c r="E28" s="44" t="s">
        <v>56</v>
      </c>
      <c r="F28" s="16">
        <v>700</v>
      </c>
      <c r="G28" s="16">
        <v>508</v>
      </c>
      <c r="H28" s="16">
        <v>179</v>
      </c>
      <c r="I28" s="16">
        <v>329</v>
      </c>
      <c r="J28" s="58"/>
      <c r="K28" s="16">
        <f t="shared" si="1"/>
        <v>1208</v>
      </c>
    </row>
    <row r="29" ht="25.15" customHeight="1" spans="1:11">
      <c r="A29" s="42" t="s">
        <v>57</v>
      </c>
      <c r="B29" s="45">
        <v>1226</v>
      </c>
      <c r="C29" s="46"/>
      <c r="D29" s="16">
        <v>1226</v>
      </c>
      <c r="E29" s="44" t="s">
        <v>58</v>
      </c>
      <c r="F29" s="16">
        <v>11400</v>
      </c>
      <c r="G29" s="16">
        <v>-10816</v>
      </c>
      <c r="H29" s="16">
        <v>-10816</v>
      </c>
      <c r="I29" s="16"/>
      <c r="J29" s="58"/>
      <c r="K29" s="16">
        <f t="shared" si="1"/>
        <v>584</v>
      </c>
    </row>
    <row r="30" ht="25.15" customHeight="1" spans="1:11">
      <c r="A30" s="49"/>
      <c r="B30" s="50"/>
      <c r="C30" s="46"/>
      <c r="D30" s="46"/>
      <c r="E30" s="44" t="s">
        <v>59</v>
      </c>
      <c r="F30" s="16"/>
      <c r="G30" s="16"/>
      <c r="H30" s="16"/>
      <c r="I30" s="16"/>
      <c r="J30" s="58"/>
      <c r="K30" s="16"/>
    </row>
    <row r="31" ht="25.15" customHeight="1" spans="1:11">
      <c r="A31" s="49"/>
      <c r="B31" s="50"/>
      <c r="C31" s="46"/>
      <c r="D31" s="46"/>
      <c r="E31" s="44" t="s">
        <v>60</v>
      </c>
      <c r="F31" s="16">
        <v>2981</v>
      </c>
      <c r="G31" s="16"/>
      <c r="H31" s="16"/>
      <c r="I31" s="16"/>
      <c r="J31" s="58"/>
      <c r="K31" s="16">
        <f t="shared" si="1"/>
        <v>2981</v>
      </c>
    </row>
    <row r="32" ht="25.15" customHeight="1" spans="1:11">
      <c r="A32" s="49"/>
      <c r="B32" s="50"/>
      <c r="C32" s="46"/>
      <c r="D32" s="46"/>
      <c r="E32" s="44" t="s">
        <v>61</v>
      </c>
      <c r="F32" s="16"/>
      <c r="G32" s="16"/>
      <c r="H32" s="16"/>
      <c r="I32" s="16"/>
      <c r="J32" s="58"/>
      <c r="K32" s="16"/>
    </row>
    <row r="33" ht="25.15" customHeight="1" spans="1:11">
      <c r="A33" s="51" t="s">
        <v>62</v>
      </c>
      <c r="B33" s="52">
        <f>SUM(B34:B39)</f>
        <v>314552</v>
      </c>
      <c r="C33" s="43">
        <f>SUM(C34:C39)</f>
        <v>117922</v>
      </c>
      <c r="D33" s="43">
        <f t="shared" ref="D33:D38" si="2">SUM(B33:C33)</f>
        <v>432474</v>
      </c>
      <c r="E33" s="51" t="s">
        <v>63</v>
      </c>
      <c r="F33" s="43">
        <f>SUM(F34:F38)</f>
        <v>37841</v>
      </c>
      <c r="G33" s="43"/>
      <c r="H33" s="43">
        <v>-15404</v>
      </c>
      <c r="I33" s="43"/>
      <c r="J33" s="57">
        <v>15404</v>
      </c>
      <c r="K33" s="16">
        <f t="shared" si="1"/>
        <v>37841</v>
      </c>
    </row>
    <row r="34" ht="25.15" customHeight="1" spans="1:11">
      <c r="A34" s="53" t="s">
        <v>64</v>
      </c>
      <c r="B34" s="50">
        <v>250101</v>
      </c>
      <c r="C34" s="16">
        <v>87718</v>
      </c>
      <c r="D34" s="16">
        <f t="shared" si="2"/>
        <v>337819</v>
      </c>
      <c r="E34" s="54" t="s">
        <v>65</v>
      </c>
      <c r="F34" s="16">
        <v>16189</v>
      </c>
      <c r="G34" s="16"/>
      <c r="H34" s="16"/>
      <c r="I34" s="16"/>
      <c r="J34" s="58"/>
      <c r="K34" s="16">
        <f t="shared" si="1"/>
        <v>16189</v>
      </c>
    </row>
    <row r="35" ht="25.15" customHeight="1" spans="1:11">
      <c r="A35" s="53" t="s">
        <v>66</v>
      </c>
      <c r="B35" s="50">
        <v>3937</v>
      </c>
      <c r="C35" s="16"/>
      <c r="D35" s="16">
        <f t="shared" si="2"/>
        <v>3937</v>
      </c>
      <c r="E35" s="54" t="s">
        <v>67</v>
      </c>
      <c r="F35" s="16">
        <v>17721</v>
      </c>
      <c r="G35" s="16">
        <v>0</v>
      </c>
      <c r="H35" s="16">
        <v>-15404</v>
      </c>
      <c r="I35" s="16"/>
      <c r="J35" s="60">
        <v>15404</v>
      </c>
      <c r="K35" s="16">
        <f t="shared" si="1"/>
        <v>17721</v>
      </c>
    </row>
    <row r="36" ht="25.15" customHeight="1" spans="1:11">
      <c r="A36" s="53" t="s">
        <v>68</v>
      </c>
      <c r="B36" s="50">
        <v>55916</v>
      </c>
      <c r="C36" s="16"/>
      <c r="D36" s="16">
        <f t="shared" si="2"/>
        <v>55916</v>
      </c>
      <c r="E36" s="54" t="s">
        <v>69</v>
      </c>
      <c r="F36" s="16">
        <v>3931</v>
      </c>
      <c r="G36" s="16"/>
      <c r="H36" s="16"/>
      <c r="I36" s="16"/>
      <c r="J36" s="58"/>
      <c r="K36" s="16">
        <f t="shared" si="1"/>
        <v>3931</v>
      </c>
    </row>
    <row r="37" ht="25.15" customHeight="1" spans="1:11">
      <c r="A37" s="53" t="s">
        <v>70</v>
      </c>
      <c r="B37" s="50">
        <v>4598</v>
      </c>
      <c r="C37" s="46"/>
      <c r="D37" s="16">
        <f t="shared" si="2"/>
        <v>4598</v>
      </c>
      <c r="E37" s="54" t="s">
        <v>71</v>
      </c>
      <c r="F37" s="46"/>
      <c r="G37" s="12"/>
      <c r="H37" s="46"/>
      <c r="I37" s="46"/>
      <c r="J37" s="58"/>
      <c r="K37" s="16"/>
    </row>
    <row r="38" ht="25.15" customHeight="1" spans="1:11">
      <c r="A38" s="53" t="s">
        <v>72</v>
      </c>
      <c r="B38" s="50"/>
      <c r="C38" s="16">
        <f>14800+15404</f>
        <v>30204</v>
      </c>
      <c r="D38" s="16">
        <f t="shared" si="2"/>
        <v>30204</v>
      </c>
      <c r="E38" s="53"/>
      <c r="F38" s="46"/>
      <c r="G38" s="46"/>
      <c r="H38" s="46"/>
      <c r="I38" s="46"/>
      <c r="J38" s="58"/>
      <c r="K38" s="16"/>
    </row>
    <row r="39" ht="25.15" customHeight="1" spans="1:11">
      <c r="A39" s="53" t="s">
        <v>73</v>
      </c>
      <c r="B39" s="50"/>
      <c r="C39" s="46"/>
      <c r="D39" s="12"/>
      <c r="E39" s="49"/>
      <c r="F39" s="46"/>
      <c r="G39" s="46"/>
      <c r="H39" s="46"/>
      <c r="I39" s="46"/>
      <c r="J39" s="58"/>
      <c r="K39" s="16"/>
    </row>
  </sheetData>
  <mergeCells count="10">
    <mergeCell ref="A2:K2"/>
    <mergeCell ref="A3:K3"/>
    <mergeCell ref="G4:J4"/>
    <mergeCell ref="A4:A5"/>
    <mergeCell ref="B4:B5"/>
    <mergeCell ref="C4:C5"/>
    <mergeCell ref="D4:D5"/>
    <mergeCell ref="E4:E5"/>
    <mergeCell ref="F4:F5"/>
    <mergeCell ref="K4:K5"/>
  </mergeCells>
  <pageMargins left="0.7" right="0.7" top="0.75" bottom="0.75" header="0.3" footer="0.3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8" workbookViewId="0">
      <selection activeCell="D11" sqref="D11"/>
    </sheetView>
  </sheetViews>
  <sheetFormatPr defaultColWidth="8.875" defaultRowHeight="13.5" outlineLevelCol="7"/>
  <cols>
    <col min="1" max="1" width="30.625" style="4" customWidth="1"/>
    <col min="2" max="2" width="10" style="4" customWidth="1"/>
    <col min="3" max="3" width="9.375" style="4" customWidth="1"/>
    <col min="4" max="4" width="8.875" style="4" customWidth="1"/>
    <col min="5" max="5" width="37.25" style="4" customWidth="1"/>
    <col min="6" max="6" width="8.5" style="5" customWidth="1"/>
    <col min="7" max="7" width="9.375" style="4" customWidth="1"/>
    <col min="8" max="8" width="10" style="4" customWidth="1"/>
    <col min="9" max="16384" width="8.875" style="4"/>
  </cols>
  <sheetData>
    <row r="1" spans="1:1">
      <c r="A1" s="4" t="s">
        <v>74</v>
      </c>
    </row>
    <row r="2" s="1" customFormat="1" ht="30" customHeight="1" spans="1:8">
      <c r="A2" s="6" t="s">
        <v>75</v>
      </c>
      <c r="B2" s="6"/>
      <c r="C2" s="6"/>
      <c r="D2" s="6"/>
      <c r="E2" s="6"/>
      <c r="F2" s="6"/>
      <c r="G2" s="6"/>
      <c r="H2" s="6"/>
    </row>
    <row r="3" ht="15.75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2" customFormat="1" ht="30" customHeight="1" spans="1: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4</v>
      </c>
      <c r="G4" s="8" t="s">
        <v>5</v>
      </c>
      <c r="H4" s="8" t="s">
        <v>6</v>
      </c>
    </row>
    <row r="5" s="3" customFormat="1" ht="30" customHeight="1" spans="1:8">
      <c r="A5" s="10" t="s">
        <v>12</v>
      </c>
      <c r="B5" s="11">
        <f>B6+B32</f>
        <v>162828</v>
      </c>
      <c r="C5" s="11">
        <f>C6+C32</f>
        <v>133080</v>
      </c>
      <c r="D5" s="12">
        <f>SUM(B5:C5)</f>
        <v>295908</v>
      </c>
      <c r="E5" s="10" t="s">
        <v>12</v>
      </c>
      <c r="F5" s="12">
        <f>F6+F33</f>
        <v>162828</v>
      </c>
      <c r="G5" s="12">
        <f>G6+G33</f>
        <v>133080</v>
      </c>
      <c r="H5" s="12">
        <f>F5+G5</f>
        <v>295908</v>
      </c>
    </row>
    <row r="6" s="3" customFormat="1" ht="30" customHeight="1" spans="1:8">
      <c r="A6" s="10" t="s">
        <v>76</v>
      </c>
      <c r="B6" s="11">
        <f>SUM(B7:B23)</f>
        <v>152510</v>
      </c>
      <c r="C6" s="11">
        <f>SUM(C7:C23)</f>
        <v>0</v>
      </c>
      <c r="D6" s="12">
        <f>SUM(B6:C6)</f>
        <v>152510</v>
      </c>
      <c r="E6" s="10" t="s">
        <v>77</v>
      </c>
      <c r="F6" s="12">
        <f>SUM(F7,F8,F9,F10,F21,F22,F23,F24,F25,F28,F29)</f>
        <v>103208</v>
      </c>
      <c r="G6" s="12">
        <f>SUM(G7,G8,G9,G10,G21,G22,G23,G24,G25,G28,G29)</f>
        <v>133080</v>
      </c>
      <c r="H6" s="12">
        <f>SUM(F6,G6)</f>
        <v>236288</v>
      </c>
    </row>
    <row r="7" s="3" customFormat="1" ht="30" customHeight="1" spans="1:8">
      <c r="A7" s="13" t="s">
        <v>78</v>
      </c>
      <c r="B7" s="14"/>
      <c r="C7" s="15"/>
      <c r="D7" s="16"/>
      <c r="E7" s="13" t="s">
        <v>79</v>
      </c>
      <c r="F7" s="17"/>
      <c r="G7" s="16"/>
      <c r="H7" s="16"/>
    </row>
    <row r="8" s="3" customFormat="1" ht="30" customHeight="1" spans="1:8">
      <c r="A8" s="13" t="s">
        <v>80</v>
      </c>
      <c r="B8" s="14"/>
      <c r="C8" s="15"/>
      <c r="D8" s="16"/>
      <c r="E8" s="13" t="s">
        <v>81</v>
      </c>
      <c r="F8" s="18">
        <v>82</v>
      </c>
      <c r="G8" s="16">
        <v>48</v>
      </c>
      <c r="H8" s="16">
        <v>130</v>
      </c>
    </row>
    <row r="9" s="3" customFormat="1" ht="30" customHeight="1" spans="1:8">
      <c r="A9" s="13" t="s">
        <v>82</v>
      </c>
      <c r="B9" s="14"/>
      <c r="C9" s="15"/>
      <c r="D9" s="16"/>
      <c r="E9" s="13" t="s">
        <v>83</v>
      </c>
      <c r="F9" s="18"/>
      <c r="G9" s="16"/>
      <c r="H9" s="16"/>
    </row>
    <row r="10" s="3" customFormat="1" ht="30" customHeight="1" spans="1:8">
      <c r="A10" s="19" t="s">
        <v>84</v>
      </c>
      <c r="B10" s="14"/>
      <c r="C10" s="15"/>
      <c r="D10" s="16"/>
      <c r="E10" s="13" t="s">
        <v>85</v>
      </c>
      <c r="F10" s="18">
        <f>SUM(F11:F20)</f>
        <v>91110</v>
      </c>
      <c r="G10" s="18">
        <f>SUM(G11:G20)</f>
        <v>8854</v>
      </c>
      <c r="H10" s="16">
        <v>99964</v>
      </c>
    </row>
    <row r="11" s="3" customFormat="1" ht="30" customHeight="1" spans="1:8">
      <c r="A11" s="13" t="s">
        <v>86</v>
      </c>
      <c r="B11" s="14">
        <v>2201</v>
      </c>
      <c r="C11" s="15"/>
      <c r="D11" s="16">
        <v>2201</v>
      </c>
      <c r="E11" s="13" t="s">
        <v>87</v>
      </c>
      <c r="F11" s="18">
        <v>82155</v>
      </c>
      <c r="G11" s="16">
        <v>454</v>
      </c>
      <c r="H11" s="16">
        <v>82609</v>
      </c>
    </row>
    <row r="12" s="3" customFormat="1" ht="30" customHeight="1" spans="1:8">
      <c r="A12" s="13" t="s">
        <v>88</v>
      </c>
      <c r="B12" s="14">
        <v>650</v>
      </c>
      <c r="C12" s="15"/>
      <c r="D12" s="16">
        <v>650</v>
      </c>
      <c r="E12" s="13" t="s">
        <v>89</v>
      </c>
      <c r="F12" s="18">
        <v>2201</v>
      </c>
      <c r="G12" s="16"/>
      <c r="H12" s="16">
        <v>2201</v>
      </c>
    </row>
    <row r="13" s="3" customFormat="1" ht="30" customHeight="1" spans="1:8">
      <c r="A13" s="13" t="s">
        <v>90</v>
      </c>
      <c r="B13" s="14">
        <v>143555</v>
      </c>
      <c r="C13" s="15"/>
      <c r="D13" s="16">
        <v>143555</v>
      </c>
      <c r="E13" s="13" t="s">
        <v>91</v>
      </c>
      <c r="F13" s="18">
        <v>650</v>
      </c>
      <c r="G13" s="16"/>
      <c r="H13" s="16">
        <v>650</v>
      </c>
    </row>
    <row r="14" s="3" customFormat="1" ht="30" customHeight="1" spans="1:8">
      <c r="A14" s="13" t="s">
        <v>92</v>
      </c>
      <c r="B14" s="14"/>
      <c r="C14" s="15"/>
      <c r="D14" s="16"/>
      <c r="E14" s="13" t="s">
        <v>93</v>
      </c>
      <c r="F14" s="18">
        <v>5798</v>
      </c>
      <c r="G14" s="16"/>
      <c r="H14" s="16">
        <v>5798</v>
      </c>
    </row>
    <row r="15" s="3" customFormat="1" ht="30" customHeight="1" spans="1:8">
      <c r="A15" s="13" t="s">
        <v>94</v>
      </c>
      <c r="B15" s="14"/>
      <c r="C15" s="15"/>
      <c r="D15" s="16"/>
      <c r="E15" s="13" t="s">
        <v>95</v>
      </c>
      <c r="F15" s="18">
        <v>306</v>
      </c>
      <c r="G15" s="16"/>
      <c r="H15" s="16">
        <v>306</v>
      </c>
    </row>
    <row r="16" s="3" customFormat="1" ht="30" customHeight="1" spans="1:8">
      <c r="A16" s="13" t="s">
        <v>96</v>
      </c>
      <c r="B16" s="14">
        <v>5798</v>
      </c>
      <c r="C16" s="15"/>
      <c r="D16" s="16">
        <v>5798</v>
      </c>
      <c r="E16" s="13" t="s">
        <v>97</v>
      </c>
      <c r="F16" s="18"/>
      <c r="G16" s="16"/>
      <c r="H16" s="16"/>
    </row>
    <row r="17" s="3" customFormat="1" ht="30" customHeight="1" spans="1:8">
      <c r="A17" s="13" t="s">
        <v>98</v>
      </c>
      <c r="B17" s="14"/>
      <c r="C17" s="15"/>
      <c r="D17" s="16"/>
      <c r="E17" s="13" t="s">
        <v>99</v>
      </c>
      <c r="F17" s="18"/>
      <c r="G17" s="16">
        <v>8400</v>
      </c>
      <c r="H17" s="16">
        <v>8400</v>
      </c>
    </row>
    <row r="18" s="3" customFormat="1" ht="30" customHeight="1" spans="1:8">
      <c r="A18" s="13" t="s">
        <v>100</v>
      </c>
      <c r="B18" s="14"/>
      <c r="C18" s="15"/>
      <c r="D18" s="16"/>
      <c r="E18" s="13" t="s">
        <v>101</v>
      </c>
      <c r="F18" s="18"/>
      <c r="G18" s="16"/>
      <c r="H18" s="16"/>
    </row>
    <row r="19" s="3" customFormat="1" ht="30" customHeight="1" spans="1:8">
      <c r="A19" s="13" t="s">
        <v>102</v>
      </c>
      <c r="B19" s="14"/>
      <c r="C19" s="15"/>
      <c r="D19" s="16"/>
      <c r="E19" s="13" t="s">
        <v>103</v>
      </c>
      <c r="F19" s="18"/>
      <c r="G19" s="16"/>
      <c r="H19" s="16"/>
    </row>
    <row r="20" s="3" customFormat="1" ht="30" customHeight="1" spans="1:8">
      <c r="A20" s="13" t="s">
        <v>104</v>
      </c>
      <c r="B20" s="14">
        <v>306</v>
      </c>
      <c r="C20" s="15"/>
      <c r="D20" s="16">
        <v>306</v>
      </c>
      <c r="E20" s="13" t="s">
        <v>105</v>
      </c>
      <c r="F20" s="18"/>
      <c r="G20" s="16"/>
      <c r="H20" s="16"/>
    </row>
    <row r="21" s="3" customFormat="1" ht="30" customHeight="1" spans="1:8">
      <c r="A21" s="13" t="s">
        <v>106</v>
      </c>
      <c r="B21" s="14"/>
      <c r="C21" s="15"/>
      <c r="D21" s="16"/>
      <c r="E21" s="13" t="s">
        <v>107</v>
      </c>
      <c r="F21" s="18">
        <v>5</v>
      </c>
      <c r="G21" s="16"/>
      <c r="H21" s="16">
        <v>5</v>
      </c>
    </row>
    <row r="22" s="3" customFormat="1" ht="30" customHeight="1" spans="1:8">
      <c r="A22" s="13" t="s">
        <v>108</v>
      </c>
      <c r="B22" s="14"/>
      <c r="C22" s="15"/>
      <c r="D22" s="16"/>
      <c r="E22" s="20" t="s">
        <v>109</v>
      </c>
      <c r="F22" s="18"/>
      <c r="G22" s="16"/>
      <c r="H22" s="16"/>
    </row>
    <row r="23" s="3" customFormat="1" ht="30" customHeight="1" spans="1:8">
      <c r="A23" s="13" t="s">
        <v>110</v>
      </c>
      <c r="B23" s="14"/>
      <c r="C23" s="15"/>
      <c r="D23" s="16"/>
      <c r="E23" s="20" t="s">
        <v>111</v>
      </c>
      <c r="F23" s="18"/>
      <c r="G23" s="16"/>
      <c r="H23" s="16"/>
    </row>
    <row r="24" s="3" customFormat="1" ht="30" customHeight="1" spans="1:8">
      <c r="A24" s="21"/>
      <c r="B24" s="14"/>
      <c r="C24" s="15"/>
      <c r="D24" s="16"/>
      <c r="E24" s="22" t="s">
        <v>112</v>
      </c>
      <c r="F24" s="18"/>
      <c r="G24" s="16"/>
      <c r="H24" s="16"/>
    </row>
    <row r="25" s="3" customFormat="1" ht="30" customHeight="1" spans="1:8">
      <c r="A25" s="21"/>
      <c r="B25" s="14"/>
      <c r="C25" s="15"/>
      <c r="D25" s="16"/>
      <c r="E25" s="20" t="s">
        <v>113</v>
      </c>
      <c r="F25" s="18">
        <v>2141</v>
      </c>
      <c r="G25" s="16">
        <v>124178</v>
      </c>
      <c r="H25" s="16">
        <v>126319</v>
      </c>
    </row>
    <row r="26" s="3" customFormat="1" ht="30" customHeight="1" spans="1:8">
      <c r="A26" s="23"/>
      <c r="B26" s="11"/>
      <c r="C26" s="11"/>
      <c r="D26" s="12"/>
      <c r="E26" s="22" t="s">
        <v>114</v>
      </c>
      <c r="F26" s="18"/>
      <c r="G26" s="16">
        <v>125200</v>
      </c>
      <c r="H26" s="16">
        <v>125200</v>
      </c>
    </row>
    <row r="27" s="3" customFormat="1" ht="30" customHeight="1" spans="1:8">
      <c r="A27" s="24"/>
      <c r="B27" s="14"/>
      <c r="C27" s="14"/>
      <c r="D27" s="16"/>
      <c r="E27" s="22" t="s">
        <v>115</v>
      </c>
      <c r="F27" s="18">
        <v>2141</v>
      </c>
      <c r="G27" s="16">
        <v>-1022</v>
      </c>
      <c r="H27" s="16">
        <v>1119</v>
      </c>
    </row>
    <row r="28" s="3" customFormat="1" ht="30" customHeight="1" spans="1:8">
      <c r="A28" s="24"/>
      <c r="B28" s="14"/>
      <c r="C28" s="15"/>
      <c r="D28" s="16"/>
      <c r="E28" s="20" t="s">
        <v>116</v>
      </c>
      <c r="F28" s="18">
        <v>9870</v>
      </c>
      <c r="G28" s="16"/>
      <c r="H28" s="16">
        <v>9870</v>
      </c>
    </row>
    <row r="29" s="3" customFormat="1" ht="30" customHeight="1" spans="1:8">
      <c r="A29" s="24"/>
      <c r="B29" s="14"/>
      <c r="C29" s="15"/>
      <c r="D29" s="16"/>
      <c r="E29" s="20" t="s">
        <v>117</v>
      </c>
      <c r="F29" s="18"/>
      <c r="G29" s="16"/>
      <c r="H29" s="16"/>
    </row>
    <row r="30" s="3" customFormat="1" ht="30" customHeight="1" spans="1:8">
      <c r="A30" s="24"/>
      <c r="B30" s="14"/>
      <c r="C30" s="15"/>
      <c r="D30" s="16"/>
      <c r="E30" s="20"/>
      <c r="F30" s="16"/>
      <c r="G30" s="16"/>
      <c r="H30" s="16"/>
    </row>
    <row r="31" s="3" customFormat="1" ht="30" customHeight="1" spans="1:8">
      <c r="A31" s="24"/>
      <c r="B31" s="14"/>
      <c r="C31" s="15"/>
      <c r="D31" s="16"/>
      <c r="E31" s="20"/>
      <c r="F31" s="12"/>
      <c r="G31" s="16"/>
      <c r="H31" s="16"/>
    </row>
    <row r="32" s="3" customFormat="1" ht="30" customHeight="1" spans="1:8">
      <c r="A32" s="23" t="s">
        <v>118</v>
      </c>
      <c r="B32" s="11">
        <f>SUM(B33,B36,B37,B39:B40)</f>
        <v>10318</v>
      </c>
      <c r="C32" s="11">
        <f>SUM(C33,C36,C37,C39:C40)</f>
        <v>133080</v>
      </c>
      <c r="D32" s="12">
        <f>SUM(B32:C32)</f>
        <v>143398</v>
      </c>
      <c r="E32" s="25"/>
      <c r="F32" s="26"/>
      <c r="G32" s="12"/>
      <c r="H32" s="12"/>
    </row>
    <row r="33" s="3" customFormat="1" ht="30" customHeight="1" spans="1:8">
      <c r="A33" s="24" t="s">
        <v>119</v>
      </c>
      <c r="B33" s="14">
        <v>3080</v>
      </c>
      <c r="C33" s="14">
        <v>-520</v>
      </c>
      <c r="D33" s="16">
        <v>2560</v>
      </c>
      <c r="E33" s="25" t="s">
        <v>63</v>
      </c>
      <c r="F33" s="26">
        <f>SUM(F34,F37,F38,F39,F40)</f>
        <v>59620</v>
      </c>
      <c r="G33" s="26">
        <f>SUM(G34,G37,G38,G39,G40)</f>
        <v>0</v>
      </c>
      <c r="H33" s="12">
        <f>SUM(F33:G33)</f>
        <v>59620</v>
      </c>
    </row>
    <row r="34" s="3" customFormat="1" ht="30" customHeight="1" spans="1:8">
      <c r="A34" s="24" t="s">
        <v>120</v>
      </c>
      <c r="B34" s="14">
        <v>3080</v>
      </c>
      <c r="C34" s="14">
        <v>-520</v>
      </c>
      <c r="D34" s="16">
        <v>2560</v>
      </c>
      <c r="E34" s="24" t="s">
        <v>121</v>
      </c>
      <c r="F34" s="18">
        <v>134</v>
      </c>
      <c r="G34" s="16"/>
      <c r="H34" s="16">
        <v>134</v>
      </c>
    </row>
    <row r="35" s="3" customFormat="1" ht="30" customHeight="1" spans="1:8">
      <c r="A35" s="24" t="s">
        <v>122</v>
      </c>
      <c r="B35" s="14"/>
      <c r="C35" s="15"/>
      <c r="D35" s="16"/>
      <c r="E35" s="24" t="s">
        <v>123</v>
      </c>
      <c r="F35" s="18"/>
      <c r="G35" s="27"/>
      <c r="H35" s="16"/>
    </row>
    <row r="36" s="3" customFormat="1" ht="30" customHeight="1" spans="1:8">
      <c r="A36" s="24" t="s">
        <v>124</v>
      </c>
      <c r="B36" s="14">
        <v>7238</v>
      </c>
      <c r="C36" s="15"/>
      <c r="D36" s="16">
        <v>7238</v>
      </c>
      <c r="E36" s="24" t="s">
        <v>125</v>
      </c>
      <c r="F36" s="18">
        <v>134</v>
      </c>
      <c r="G36" s="16"/>
      <c r="H36" s="16">
        <v>134</v>
      </c>
    </row>
    <row r="37" s="3" customFormat="1" ht="30" customHeight="1" spans="1:8">
      <c r="A37" s="24" t="s">
        <v>126</v>
      </c>
      <c r="B37" s="14"/>
      <c r="C37" s="15"/>
      <c r="D37" s="16"/>
      <c r="E37" s="24" t="s">
        <v>127</v>
      </c>
      <c r="F37" s="18">
        <v>55916</v>
      </c>
      <c r="G37" s="16"/>
      <c r="H37" s="16">
        <v>55916</v>
      </c>
    </row>
    <row r="38" s="3" customFormat="1" ht="30" customHeight="1" spans="1:8">
      <c r="A38" s="24" t="s">
        <v>128</v>
      </c>
      <c r="B38" s="14"/>
      <c r="C38" s="15"/>
      <c r="D38" s="16"/>
      <c r="E38" s="24" t="s">
        <v>129</v>
      </c>
      <c r="F38" s="18"/>
      <c r="G38" s="16"/>
      <c r="H38" s="16"/>
    </row>
    <row r="39" s="3" customFormat="1" ht="30" customHeight="1" spans="1:8">
      <c r="A39" s="28" t="s">
        <v>130</v>
      </c>
      <c r="B39" s="14"/>
      <c r="C39" s="29"/>
      <c r="D39" s="16"/>
      <c r="E39" s="28" t="s">
        <v>131</v>
      </c>
      <c r="F39" s="18">
        <v>3570</v>
      </c>
      <c r="G39" s="30"/>
      <c r="H39" s="16">
        <v>3570</v>
      </c>
    </row>
    <row r="40" s="3" customFormat="1" ht="30" customHeight="1" spans="1:8">
      <c r="A40" s="28" t="s">
        <v>132</v>
      </c>
      <c r="B40" s="14"/>
      <c r="C40" s="29">
        <v>133600</v>
      </c>
      <c r="D40" s="16">
        <v>133600</v>
      </c>
      <c r="E40" s="28" t="s">
        <v>133</v>
      </c>
      <c r="F40" s="30"/>
      <c r="G40" s="30"/>
      <c r="H40" s="16"/>
    </row>
  </sheetData>
  <mergeCells count="2">
    <mergeCell ref="A2:H2"/>
    <mergeCell ref="A3:H3"/>
  </mergeCells>
  <pageMargins left="0.751388888888889" right="0.751388888888889" top="0.629861111111111" bottom="0.62986111111111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2021年淮滨县一般公共预算收支调整情况表</vt:lpstr>
      <vt:lpstr>2021年淮滨县政府性基金预算收支调整预算表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王格必</cp:lastModifiedBy>
  <dcterms:created xsi:type="dcterms:W3CDTF">2021-11-28T00:55:00Z</dcterms:created>
  <cp:lastPrinted>2021-11-30T07:07:00Z</cp:lastPrinted>
  <dcterms:modified xsi:type="dcterms:W3CDTF">2022-01-10T01:38:28Z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A1B89EF50A474648A543B11355B45F90</vt:lpwstr>
  </property>
</Properties>
</file>