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3年淮滨县一般公共预算收支调整情况表" sheetId="1" r:id="rId1"/>
    <sheet name="2023年淮滨县政府性基金预算收支调整预算表" sheetId="2" r:id="rId2"/>
  </sheets>
  <definedNames>
    <definedName name="_xlnm.Print_Titles" localSheetId="0">'2023年淮滨县一般公共预算收支调整情况表'!$1:$5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<sst xmlns="http://schemas.openxmlformats.org/spreadsheetml/2006/main" count="150" uniqueCount="132">
  <si>
    <t>附件1</t>
  </si>
  <si>
    <t>2023年淮滨县一般公共预算收支调整情况表</t>
  </si>
  <si>
    <t>单位：万元</t>
  </si>
  <si>
    <t>收入</t>
  </si>
  <si>
    <t>年初预算</t>
  </si>
  <si>
    <t>调整项目</t>
  </si>
  <si>
    <t>调整预算</t>
  </si>
  <si>
    <t>支出</t>
  </si>
  <si>
    <t>合计</t>
  </si>
  <si>
    <t>本级财力</t>
  </si>
  <si>
    <t>上级补助收入</t>
  </si>
  <si>
    <t>债务转贷收入</t>
  </si>
  <si>
    <t>总计</t>
  </si>
  <si>
    <t>一般公共预算收入</t>
  </si>
  <si>
    <t>一般公共预算支出</t>
  </si>
  <si>
    <t>一、税收收入</t>
  </si>
  <si>
    <t>一、一般公共服务支出</t>
  </si>
  <si>
    <t>　　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</si>
  <si>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</si>
  <si>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</si>
  <si>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</si>
  <si>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</si>
  <si>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</si>
  <si>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</si>
  <si>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</si>
  <si>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</si>
  <si>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</si>
  <si>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</si>
  <si>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七、文化旅游体育与传媒支出</t>
  </si>
  <si>
    <t xml:space="preserve">    印花税</t>
  </si>
  <si>
    <t>八、社会保障和就业支出</t>
  </si>
  <si>
    <t xml:space="preserve">    城镇土地使用税</t>
  </si>
  <si>
    <t>九、卫生健康支出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</si>
  <si>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</si>
  <si>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</si>
  <si>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</si>
  <si>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</si>
  <si>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</si>
  <si>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</si>
  <si>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</si>
  <si>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</si>
  <si>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环境保护税</t>
  </si>
  <si>
    <t>十四、资源勘探工业信息等支出</t>
  </si>
  <si>
    <t xml:space="preserve">    其他税收收入</t>
  </si>
  <si>
    <t>十五、商业服务业等支出</t>
  </si>
  <si>
    <t>二、非税收入</t>
  </si>
  <si>
    <t>十六、金融支出</t>
  </si>
  <si>
    <t xml:space="preserve">  1、专项收入</t>
  </si>
  <si>
    <t>十七、援助其他地区支出</t>
  </si>
  <si>
    <t xml:space="preserve">  2、行政事业性收费收入</t>
  </si>
  <si>
    <t>十八、自然资源海洋气象等支出</t>
  </si>
  <si>
    <t xml:space="preserve">  3、罚没收入</t>
  </si>
  <si>
    <t>十九、住房保障支出</t>
  </si>
  <si>
    <t xml:space="preserve">  4、国有资本经营收入</t>
  </si>
  <si>
    <t>二十、粮油物资储备支出</t>
  </si>
  <si>
    <t xml:space="preserve">  5、国有资产有偿使用收入</t>
  </si>
  <si>
    <t>二十一、灾害防治及应急管理支出</t>
  </si>
  <si>
    <t xml:space="preserve">  6、其他收入</t>
  </si>
  <si>
    <t>二十二、预备费</t>
  </si>
  <si>
    <t>二十三、其他支出</t>
  </si>
  <si>
    <t>二十四、债务付息支出</t>
  </si>
  <si>
    <t>二十五、债务发行费用支出</t>
  </si>
  <si>
    <t>转移性收入合计</t>
  </si>
  <si>
    <t>转移性支出合计</t>
  </si>
  <si>
    <t>一、上级补助收入</t>
  </si>
  <si>
    <t>一、上解支出</t>
  </si>
  <si>
    <t>二、待偿债置换一般债券上年结余</t>
  </si>
  <si>
    <t>二、债务还本支出</t>
  </si>
  <si>
    <t>二、调入资金</t>
  </si>
  <si>
    <t>三、待偿债置换一般债券结余</t>
  </si>
  <si>
    <t>三、动用预算稳定调节基金</t>
  </si>
  <si>
    <t>四、安排预算稳定调节基金</t>
  </si>
  <si>
    <t>四、债务转贷收入</t>
  </si>
  <si>
    <t>五、年终结余</t>
  </si>
  <si>
    <t>其中：地方政府一般债务转贷收入</t>
  </si>
  <si>
    <t>五、上年结余收入</t>
  </si>
  <si>
    <t>附件2</t>
  </si>
  <si>
    <t>2023年淮滨县政府性基金预算收支调整预算表</t>
  </si>
  <si>
    <t>地方政府性基金预算收入</t>
  </si>
  <si>
    <t>地方政府性基金预算支出</t>
  </si>
  <si>
    <t>一、农网还贷资金收入</t>
  </si>
  <si>
    <t>一、文化旅游体育与传媒支出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</si>
  <si>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</si>
  <si>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</si>
  <si>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</si>
  <si>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</si>
  <si>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四、国家电影事业发展专项资金收入</t>
  </si>
  <si>
    <t>四、城乡社区支出</t>
  </si>
  <si>
    <t>五、国有土地收益基金收入</t>
  </si>
  <si>
    <t>国有土地使用权出让收入安排的支出</t>
  </si>
  <si>
    <t>六、农业土地开发资金收入</t>
  </si>
  <si>
    <t>国有土地收益基金安排的支出</t>
  </si>
  <si>
    <t>七、国有土地使用权出让收入</t>
  </si>
  <si>
    <t>农业土地开发资金安排的支出</t>
  </si>
  <si>
    <t>八、大中型水库库区基金收入</t>
  </si>
  <si>
    <t>城市基础设施配套费安排的支出</t>
  </si>
  <si>
    <t>九、彩票公益金收入</t>
  </si>
  <si>
    <t>污水处理费安排的支出</t>
  </si>
  <si>
    <t>十、城市基础设施配套费收入</t>
  </si>
  <si>
    <t>土地储备专项债券收入安排的支出</t>
  </si>
  <si>
    <t>十一、小型水库移民扶助基金收入</t>
  </si>
  <si>
    <t>彩票公益金安排的支出</t>
  </si>
  <si>
    <t>十二、国家重大水利工程建设基金收入</t>
  </si>
  <si>
    <t>城市基础设施配套费对应专项债务收入安排的支出</t>
  </si>
  <si>
    <t>十三、车辆通行费</t>
  </si>
  <si>
    <t>污水处理费对应专项债务收入安排的支出</t>
  </si>
  <si>
    <t>十四、污水处理费收入</t>
  </si>
  <si>
    <t>国有土地使用权出让收入对应专项债务收入安排的支出</t>
  </si>
  <si>
    <t>十五、彩票发行机构和彩票销售机构的业务费用</t>
  </si>
  <si>
    <t>五、农林水支出</t>
  </si>
  <si>
    <t>十六、其他政府性基金收入</t>
  </si>
  <si>
    <t>六、交通运输支出</t>
  </si>
  <si>
    <t>十七、专项债券对应项目专项收入</t>
  </si>
  <si>
    <t>七、资源勘探工业信息等支出</t>
  </si>
  <si>
    <t>八、抗疫特别国债安排的支出</t>
  </si>
  <si>
    <t>九、其他支出</t>
  </si>
  <si>
    <t>十、债务付息支出</t>
  </si>
  <si>
    <t>十一、债务发行费用支出</t>
  </si>
  <si>
    <t>政府性基金转移收入</t>
  </si>
  <si>
    <t>政府性基金转移支付</t>
  </si>
  <si>
    <t>政府性基金补助收入</t>
  </si>
  <si>
    <t>政府性基金补助支出</t>
  </si>
  <si>
    <t>政府性基金上解收入</t>
  </si>
  <si>
    <t>政府性基金上解支出</t>
  </si>
  <si>
    <t>上年结余收入</t>
  </si>
  <si>
    <t>调出资金</t>
  </si>
  <si>
    <t>调入资金</t>
  </si>
  <si>
    <t>年终结余</t>
  </si>
  <si>
    <t>其中：地方政府性基金调入专项收入</t>
  </si>
  <si>
    <t>地方政府专项债务还本支出</t>
  </si>
  <si>
    <t>地方政府专项债务转贷支出</t>
  </si>
  <si>
    <t>其中：地方政府专项债务转贷收入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</si>
</sst>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theme="1"/>
      <name val="等线"/>
      <charset val="134"/>
    </font>
    <font>
      <sz val="10"/>
      <color theme="1"/>
      <name val="宋体"/>
      <charset val="134"/>
      <scheme val="minor"/>
    </font>
    <font>
      <b/>
      <sz val="18"/>
      <color rgb="FF333333"/>
      <name val="等线"/>
      <charset val="134"/>
    </font>
    <font>
      <sz val="10"/>
      <color rgb="FF333333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6"/>
      <color rgb="FF333333"/>
      <name val="宋体"/>
      <charset val="134"/>
      <scheme val="minor"/>
    </font>
    <font>
      <b/>
      <sz val="16"/>
      <name val="宋体"/>
      <charset val="134"/>
    </font>
    <font>
      <b/>
      <sz val="16"/>
      <color rgb="FF333333"/>
      <name val="宋体"/>
      <charset val="134"/>
    </font>
    <font>
      <b/>
      <sz val="16"/>
      <color rgb="FF333333"/>
      <name val="黑体"/>
      <family val="3"/>
      <charset val="134"/>
    </font>
    <font>
      <b/>
      <sz val="16"/>
      <color rgb="FFFF0000"/>
      <name val="宋体"/>
      <charset val="134"/>
    </font>
    <font>
      <sz val="16"/>
      <name val="黑体"/>
      <family val="3"/>
      <charset val="134"/>
    </font>
    <font>
      <sz val="16"/>
      <name val="宋体"/>
      <charset val="134"/>
    </font>
    <font>
      <sz val="16"/>
      <color rgb="FF333333"/>
      <name val="宋体"/>
      <charset val="134"/>
    </font>
    <font>
      <sz val="16"/>
      <color rgb="FFFF0000"/>
      <name val="宋体"/>
      <charset val="134"/>
    </font>
    <font>
      <sz val="16"/>
      <color indexed="8"/>
      <name val="黑体"/>
      <family val="3"/>
      <charset val="134"/>
    </font>
    <font>
      <sz val="16"/>
      <color rgb="FF333333"/>
      <name val="黑体"/>
      <family val="3"/>
      <charset val="134"/>
    </font>
    <font>
      <b/>
      <sz val="16"/>
      <name val="黑体"/>
      <family val="3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0" borderId="0"/>
  </cellStyleXfs>
  <cellXfs count="5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8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left" vertical="center"/>
    </xf>
    <xf numFmtId="177" fontId="12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left"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收入分项表" xfId="49"/>
  </cellStyles>
  <tableStyles count="0" defaultTableStyle="TableStyleMedium2" defaultPivotStyle="PivotStyleLight16"/>
  <colors>
    <mruColors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10" workbookViewId="0">
      <selection activeCell="C40" sqref="C36:C37 C40"/>
    </sheetView>
  </sheetViews>
  <sheetFormatPr defaultColWidth="8.875" defaultRowHeight="13.5"/>
  <cols>
    <col min="1" max="1" width="35.75" style="32" customWidth="1"/>
    <col min="2" max="2" width="12.75" style="36" customWidth="1"/>
    <col min="3" max="3" width="11.375" style="37" customWidth="1"/>
    <col min="4" max="4" width="12.375" style="37" customWidth="1"/>
    <col min="5" max="5" width="28.125" style="32" customWidth="1"/>
    <col min="6" max="7" width="12.375" style="38" customWidth="1"/>
    <col min="8" max="8" width="11.375" style="38" customWidth="1"/>
    <col min="9" max="9" width="9.75" style="38" customWidth="1"/>
    <col min="10" max="10" width="8.125" style="38" customWidth="1"/>
    <col min="11" max="11" width="12.375" style="32" customWidth="1"/>
    <col min="12" max="16384" width="8.875" style="32"/>
  </cols>
  <sheetData>
    <row r="1" s="32" customFormat="1" spans="1:10">
      <c r="A1" s="32" t="s">
        <v>0</v>
      </c>
      <c r="B1" s="36"/>
      <c r="C1" s="37"/>
      <c r="D1" s="37"/>
      <c r="F1" s="38"/>
      <c r="G1" s="38"/>
      <c r="H1" s="38"/>
      <c r="I1" s="38"/>
      <c r="J1" s="38"/>
    </row>
    <row r="2" s="33" customFormat="1" ht="29.25" customHeight="1" spans="1:1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="34" customFormat="1" ht="16.15" customHeight="1" spans="1:11">
      <c r="A3" s="40" t="s">
        <v>2</v>
      </c>
      <c r="B3" s="41"/>
      <c r="C3" s="41"/>
      <c r="D3" s="41"/>
      <c r="E3" s="40"/>
      <c r="F3" s="40"/>
      <c r="G3" s="40"/>
      <c r="H3" s="40"/>
      <c r="I3" s="40"/>
      <c r="J3" s="40"/>
      <c r="K3" s="40"/>
    </row>
    <row r="4" s="34" customFormat="1" ht="21" customHeight="1" spans="1:11">
      <c r="A4" s="9" t="s">
        <v>3</v>
      </c>
      <c r="B4" s="10" t="s">
        <v>4</v>
      </c>
      <c r="C4" s="42" t="s">
        <v>5</v>
      </c>
      <c r="D4" s="42" t="s">
        <v>6</v>
      </c>
      <c r="E4" s="9" t="s">
        <v>7</v>
      </c>
      <c r="F4" s="10" t="s">
        <v>4</v>
      </c>
      <c r="G4" s="43" t="s">
        <v>5</v>
      </c>
      <c r="H4" s="44"/>
      <c r="I4" s="44"/>
      <c r="J4" s="55"/>
      <c r="K4" s="9" t="s">
        <v>6</v>
      </c>
    </row>
    <row r="5" s="35" customFormat="1" ht="63" customHeight="1" spans="1:11">
      <c r="A5" s="9"/>
      <c r="B5" s="10"/>
      <c r="C5" s="42"/>
      <c r="D5" s="42"/>
      <c r="E5" s="9"/>
      <c r="F5" s="10"/>
      <c r="G5" s="10" t="s">
        <v>8</v>
      </c>
      <c r="H5" s="10" t="s">
        <v>9</v>
      </c>
      <c r="I5" s="10" t="s">
        <v>10</v>
      </c>
      <c r="J5" s="10" t="s">
        <v>11</v>
      </c>
      <c r="K5" s="9"/>
    </row>
    <row r="6" s="32" customFormat="1" ht="35" customHeight="1" spans="1:11">
      <c r="A6" s="14" t="s">
        <v>12</v>
      </c>
      <c r="B6" s="45">
        <f t="shared" ref="B6:K6" si="0">B7+B33</f>
        <v>479714</v>
      </c>
      <c r="C6" s="45">
        <f t="shared" si="0"/>
        <v>87945</v>
      </c>
      <c r="D6" s="45">
        <f t="shared" si="0"/>
        <v>567659</v>
      </c>
      <c r="E6" s="14" t="s">
        <v>12</v>
      </c>
      <c r="F6" s="13">
        <f t="shared" si="0"/>
        <v>479714</v>
      </c>
      <c r="G6" s="13">
        <f t="shared" si="0"/>
        <v>87945</v>
      </c>
      <c r="H6" s="13">
        <f t="shared" si="0"/>
        <v>36653</v>
      </c>
      <c r="I6" s="13">
        <f t="shared" si="0"/>
        <v>41688</v>
      </c>
      <c r="J6" s="13">
        <f t="shared" si="0"/>
        <v>9604</v>
      </c>
      <c r="K6" s="13">
        <f t="shared" si="0"/>
        <v>567659</v>
      </c>
    </row>
    <row r="7" s="32" customFormat="1" ht="43" customHeight="1" spans="1:11">
      <c r="A7" s="26" t="s">
        <v>13</v>
      </c>
      <c r="B7" s="46">
        <v>116312</v>
      </c>
      <c r="C7" s="46">
        <f>C8+C23</f>
        <v>0</v>
      </c>
      <c r="D7" s="46">
        <f>D8+D23</f>
        <v>116312</v>
      </c>
      <c r="E7" s="26" t="s">
        <v>14</v>
      </c>
      <c r="F7" s="47">
        <f t="shared" ref="F7:K7" si="1">SUM(F8:F32)</f>
        <v>422794</v>
      </c>
      <c r="G7" s="47">
        <f t="shared" si="1"/>
        <v>101292</v>
      </c>
      <c r="H7" s="47">
        <f t="shared" si="1"/>
        <v>50000</v>
      </c>
      <c r="I7" s="47">
        <f t="shared" si="1"/>
        <v>41688</v>
      </c>
      <c r="J7" s="47">
        <f t="shared" si="1"/>
        <v>9604</v>
      </c>
      <c r="K7" s="47">
        <f t="shared" si="1"/>
        <v>524086</v>
      </c>
    </row>
    <row r="8" s="32" customFormat="1" ht="43" customHeight="1" spans="1:11">
      <c r="A8" s="48" t="s">
        <v>15</v>
      </c>
      <c r="B8" s="46">
        <v>74424</v>
      </c>
      <c r="C8" s="49">
        <f>SUM(C9:C22)</f>
        <v>0</v>
      </c>
      <c r="D8" s="46">
        <v>74424</v>
      </c>
      <c r="E8" s="50" t="s">
        <v>16</v>
      </c>
      <c r="F8" s="51">
        <v>44323</v>
      </c>
      <c r="G8" s="51">
        <f>K8-F8</f>
        <v>20125</v>
      </c>
      <c r="H8" s="51"/>
      <c r="I8" s="51">
        <v>20125</v>
      </c>
      <c r="J8" s="56"/>
      <c r="K8" s="51">
        <v>64448</v>
      </c>
    </row>
    <row r="9" s="32" customFormat="1" ht="35" customHeight="1" spans="1:11">
      <c r="A9" s="52" t="s">
        <v>17</v>
      </c>
      <c r="B9" s="49">
        <v>37367</v>
      </c>
      <c r="C9" s="51"/>
      <c r="D9" s="49">
        <v>37367</v>
      </c>
      <c r="E9" s="50" t="s">
        <v>18</v>
      </c>
      <c r="F9" s="51"/>
      <c r="G9" s="51">
        <f t="shared" ref="G9:G32" si="2">K9-F9</f>
        <v>0</v>
      </c>
      <c r="H9" s="51"/>
      <c r="I9" s="51"/>
      <c r="J9" s="56"/>
      <c r="K9" s="51"/>
    </row>
    <row r="10" s="32" customFormat="1" ht="35" customHeight="1" spans="1:11">
      <c r="A10" s="52" t="s">
        <v>19</v>
      </c>
      <c r="B10" s="49">
        <v>4999</v>
      </c>
      <c r="C10" s="51"/>
      <c r="D10" s="49">
        <v>4999</v>
      </c>
      <c r="E10" s="50" t="s">
        <v>20</v>
      </c>
      <c r="F10" s="51"/>
      <c r="G10" s="51">
        <f t="shared" si="2"/>
        <v>385</v>
      </c>
      <c r="H10" s="53">
        <v>385</v>
      </c>
      <c r="I10" s="51"/>
      <c r="J10" s="56"/>
      <c r="K10" s="51">
        <v>385</v>
      </c>
    </row>
    <row r="11" s="32" customFormat="1" ht="35" customHeight="1" spans="1:11">
      <c r="A11" s="52" t="s">
        <v>21</v>
      </c>
      <c r="B11" s="49">
        <v>768</v>
      </c>
      <c r="C11" s="51"/>
      <c r="D11" s="49">
        <v>768</v>
      </c>
      <c r="E11" s="50" t="s">
        <v>22</v>
      </c>
      <c r="F11" s="51">
        <v>14585</v>
      </c>
      <c r="G11" s="51">
        <f t="shared" si="2"/>
        <v>-4160</v>
      </c>
      <c r="H11" s="53">
        <v>-4160</v>
      </c>
      <c r="I11" s="51"/>
      <c r="J11" s="56"/>
      <c r="K11" s="51">
        <v>10425</v>
      </c>
    </row>
    <row r="12" s="32" customFormat="1" ht="35" customHeight="1" spans="1:11">
      <c r="A12" s="52" t="s">
        <v>23</v>
      </c>
      <c r="B12" s="49">
        <v>509</v>
      </c>
      <c r="C12" s="51"/>
      <c r="D12" s="49">
        <v>509</v>
      </c>
      <c r="E12" s="50" t="s">
        <v>24</v>
      </c>
      <c r="F12" s="51">
        <v>89175</v>
      </c>
      <c r="G12" s="51">
        <f t="shared" si="2"/>
        <v>5597</v>
      </c>
      <c r="H12" s="53">
        <v>5597</v>
      </c>
      <c r="I12" s="51"/>
      <c r="J12" s="56"/>
      <c r="K12" s="51">
        <v>94772</v>
      </c>
    </row>
    <row r="13" s="32" customFormat="1" ht="35" customHeight="1" spans="1:11">
      <c r="A13" s="52" t="s">
        <v>25</v>
      </c>
      <c r="B13" s="49">
        <v>3866</v>
      </c>
      <c r="C13" s="51"/>
      <c r="D13" s="49">
        <v>3866</v>
      </c>
      <c r="E13" s="50" t="s">
        <v>26</v>
      </c>
      <c r="F13" s="51">
        <v>186</v>
      </c>
      <c r="G13" s="51">
        <f t="shared" si="2"/>
        <v>18081</v>
      </c>
      <c r="H13" s="53">
        <v>7686</v>
      </c>
      <c r="I13" s="51">
        <v>10395</v>
      </c>
      <c r="J13" s="56"/>
      <c r="K13" s="51">
        <v>18267</v>
      </c>
    </row>
    <row r="14" s="32" customFormat="1" ht="49" customHeight="1" spans="1:11">
      <c r="A14" s="52" t="s">
        <v>27</v>
      </c>
      <c r="B14" s="49">
        <v>788</v>
      </c>
      <c r="C14" s="51"/>
      <c r="D14" s="49">
        <v>788</v>
      </c>
      <c r="E14" s="50" t="s">
        <v>28</v>
      </c>
      <c r="F14" s="51">
        <v>1928</v>
      </c>
      <c r="G14" s="51">
        <f t="shared" si="2"/>
        <v>700</v>
      </c>
      <c r="H14" s="53">
        <v>700</v>
      </c>
      <c r="I14" s="51"/>
      <c r="J14" s="56"/>
      <c r="K14" s="51">
        <v>2628</v>
      </c>
    </row>
    <row r="15" s="32" customFormat="1" ht="49" customHeight="1" spans="1:11">
      <c r="A15" s="52" t="s">
        <v>29</v>
      </c>
      <c r="B15" s="49">
        <v>620</v>
      </c>
      <c r="C15" s="51"/>
      <c r="D15" s="49">
        <v>620</v>
      </c>
      <c r="E15" s="50" t="s">
        <v>30</v>
      </c>
      <c r="F15" s="51">
        <v>47394</v>
      </c>
      <c r="G15" s="51">
        <f t="shared" si="2"/>
        <v>595</v>
      </c>
      <c r="H15" s="53">
        <v>595</v>
      </c>
      <c r="I15" s="51"/>
      <c r="J15" s="56"/>
      <c r="K15" s="51">
        <v>47989</v>
      </c>
    </row>
    <row r="16" s="32" customFormat="1" ht="35" customHeight="1" spans="1:11">
      <c r="A16" s="52" t="s">
        <v>31</v>
      </c>
      <c r="B16" s="49">
        <v>2635</v>
      </c>
      <c r="C16" s="51"/>
      <c r="D16" s="49">
        <v>2635</v>
      </c>
      <c r="E16" s="50" t="s">
        <v>32</v>
      </c>
      <c r="F16" s="51">
        <v>40540</v>
      </c>
      <c r="G16" s="51">
        <f t="shared" si="2"/>
        <v>11910</v>
      </c>
      <c r="H16" s="53">
        <v>11910</v>
      </c>
      <c r="I16" s="51"/>
      <c r="J16" s="56"/>
      <c r="K16" s="51">
        <v>52450</v>
      </c>
    </row>
    <row r="17" s="32" customFormat="1" ht="35" customHeight="1" spans="1:11">
      <c r="A17" s="52" t="s">
        <v>33</v>
      </c>
      <c r="B17" s="49">
        <v>7676</v>
      </c>
      <c r="C17" s="51"/>
      <c r="D17" s="49">
        <v>7676</v>
      </c>
      <c r="E17" s="50" t="s">
        <v>34</v>
      </c>
      <c r="F17" s="51">
        <v>3766</v>
      </c>
      <c r="G17" s="51">
        <f t="shared" si="2"/>
        <v>-1500</v>
      </c>
      <c r="H17" s="53">
        <v>-1500</v>
      </c>
      <c r="I17" s="51"/>
      <c r="J17" s="56"/>
      <c r="K17" s="51">
        <v>2266</v>
      </c>
    </row>
    <row r="18" s="32" customFormat="1" ht="35" customHeight="1" spans="1:11">
      <c r="A18" s="52" t="s">
        <v>35</v>
      </c>
      <c r="B18" s="49">
        <v>1218</v>
      </c>
      <c r="C18" s="51"/>
      <c r="D18" s="49">
        <v>1218</v>
      </c>
      <c r="E18" s="50" t="s">
        <v>36</v>
      </c>
      <c r="F18" s="51">
        <v>35576</v>
      </c>
      <c r="G18" s="51">
        <f t="shared" si="2"/>
        <v>1590</v>
      </c>
      <c r="H18" s="53">
        <v>-3910</v>
      </c>
      <c r="I18" s="51"/>
      <c r="J18" s="57">
        <v>5500</v>
      </c>
      <c r="K18" s="51">
        <v>37166</v>
      </c>
    </row>
    <row r="19" s="32" customFormat="1" ht="35" customHeight="1" spans="1:11">
      <c r="A19" s="52" t="s">
        <v>37</v>
      </c>
      <c r="B19" s="49">
        <v>1953</v>
      </c>
      <c r="C19" s="51"/>
      <c r="D19" s="49">
        <v>1953</v>
      </c>
      <c r="E19" s="50" t="s">
        <v>38</v>
      </c>
      <c r="F19" s="51">
        <v>48180</v>
      </c>
      <c r="G19" s="51">
        <f t="shared" si="2"/>
        <v>62034</v>
      </c>
      <c r="H19" s="53">
        <v>58930</v>
      </c>
      <c r="I19" s="51"/>
      <c r="J19" s="17">
        <v>3104</v>
      </c>
      <c r="K19" s="51">
        <v>110214</v>
      </c>
    </row>
    <row r="20" s="32" customFormat="1" ht="35" customHeight="1" spans="1:11">
      <c r="A20" s="52" t="s">
        <v>39</v>
      </c>
      <c r="B20" s="21">
        <v>12010</v>
      </c>
      <c r="C20" s="51"/>
      <c r="D20" s="21">
        <v>12010</v>
      </c>
      <c r="E20" s="50" t="s">
        <v>40</v>
      </c>
      <c r="F20" s="51">
        <v>21594</v>
      </c>
      <c r="G20" s="51">
        <f t="shared" si="2"/>
        <v>-2850</v>
      </c>
      <c r="H20" s="53">
        <v>-3850</v>
      </c>
      <c r="I20" s="51"/>
      <c r="J20" s="17">
        <v>1000</v>
      </c>
      <c r="K20" s="51">
        <v>18744</v>
      </c>
    </row>
    <row r="21" s="32" customFormat="1" ht="46" customHeight="1" spans="1:11">
      <c r="A21" s="52" t="s">
        <v>41</v>
      </c>
      <c r="B21" s="21">
        <v>12</v>
      </c>
      <c r="C21" s="51"/>
      <c r="D21" s="21">
        <v>12</v>
      </c>
      <c r="E21" s="50" t="s">
        <v>42</v>
      </c>
      <c r="F21" s="51">
        <v>8269</v>
      </c>
      <c r="G21" s="51">
        <f t="shared" si="2"/>
        <v>35575</v>
      </c>
      <c r="H21" s="53">
        <v>24407</v>
      </c>
      <c r="I21" s="51">
        <v>11168</v>
      </c>
      <c r="J21" s="56"/>
      <c r="K21" s="51">
        <v>43844</v>
      </c>
    </row>
    <row r="22" s="32" customFormat="1" ht="48" customHeight="1" spans="1:11">
      <c r="A22" s="52" t="s">
        <v>43</v>
      </c>
      <c r="B22" s="49">
        <v>3</v>
      </c>
      <c r="C22" s="51"/>
      <c r="D22" s="49">
        <v>3</v>
      </c>
      <c r="E22" s="50" t="s">
        <v>44</v>
      </c>
      <c r="F22" s="51">
        <v>350</v>
      </c>
      <c r="G22" s="51">
        <f t="shared" si="2"/>
        <v>1540</v>
      </c>
      <c r="H22" s="53">
        <v>1540</v>
      </c>
      <c r="I22" s="51"/>
      <c r="J22" s="56"/>
      <c r="K22" s="51">
        <v>1890</v>
      </c>
    </row>
    <row r="23" s="32" customFormat="1" ht="35" customHeight="1" spans="1:11">
      <c r="A23" s="48" t="s">
        <v>45</v>
      </c>
      <c r="B23" s="46">
        <v>41888</v>
      </c>
      <c r="C23" s="46">
        <f>SUM(C24:C29)</f>
        <v>0</v>
      </c>
      <c r="D23" s="46">
        <v>41888</v>
      </c>
      <c r="E23" s="50" t="s">
        <v>46</v>
      </c>
      <c r="F23" s="51"/>
      <c r="G23" s="51">
        <f t="shared" si="2"/>
        <v>10</v>
      </c>
      <c r="H23" s="51">
        <v>10</v>
      </c>
      <c r="I23" s="51"/>
      <c r="J23" s="56"/>
      <c r="K23" s="51">
        <v>10</v>
      </c>
    </row>
    <row r="24" s="32" customFormat="1" ht="35" customHeight="1" spans="1:11">
      <c r="A24" s="52" t="s">
        <v>47</v>
      </c>
      <c r="B24" s="49">
        <v>11771</v>
      </c>
      <c r="C24" s="51"/>
      <c r="D24" s="49">
        <v>11771</v>
      </c>
      <c r="E24" s="50" t="s">
        <v>48</v>
      </c>
      <c r="F24" s="51"/>
      <c r="G24" s="51"/>
      <c r="H24" s="51"/>
      <c r="I24" s="51"/>
      <c r="J24" s="56"/>
      <c r="K24" s="51"/>
    </row>
    <row r="25" s="32" customFormat="1" ht="40.5" spans="1:11">
      <c r="A25" s="52" t="s">
        <v>49</v>
      </c>
      <c r="B25" s="49">
        <v>1194</v>
      </c>
      <c r="C25" s="51"/>
      <c r="D25" s="49">
        <v>1194</v>
      </c>
      <c r="E25" s="50" t="s">
        <v>50</v>
      </c>
      <c r="F25" s="51">
        <v>2995</v>
      </c>
      <c r="G25" s="51">
        <f t="shared" si="2"/>
        <v>4830</v>
      </c>
      <c r="H25" s="53">
        <v>4830</v>
      </c>
      <c r="I25" s="51"/>
      <c r="J25" s="56"/>
      <c r="K25" s="51">
        <v>7825</v>
      </c>
    </row>
    <row r="26" s="32" customFormat="1" ht="35" customHeight="1" spans="1:11">
      <c r="A26" s="52" t="s">
        <v>51</v>
      </c>
      <c r="B26" s="49">
        <v>1922</v>
      </c>
      <c r="C26" s="51"/>
      <c r="D26" s="49">
        <v>1922</v>
      </c>
      <c r="E26" s="50" t="s">
        <v>52</v>
      </c>
      <c r="F26" s="51">
        <v>10221</v>
      </c>
      <c r="G26" s="51">
        <f t="shared" si="2"/>
        <v>-2665</v>
      </c>
      <c r="H26" s="53">
        <v>-2665</v>
      </c>
      <c r="I26" s="51"/>
      <c r="J26" s="17"/>
      <c r="K26" s="51">
        <v>7556</v>
      </c>
    </row>
    <row r="27" s="32" customFormat="1" ht="35" customHeight="1" spans="1:11">
      <c r="A27" s="52" t="s">
        <v>53</v>
      </c>
      <c r="B27" s="49"/>
      <c r="C27" s="51"/>
      <c r="D27" s="49"/>
      <c r="E27" s="50" t="s">
        <v>54</v>
      </c>
      <c r="F27" s="51">
        <v>365</v>
      </c>
      <c r="G27" s="51">
        <f t="shared" si="2"/>
        <v>850</v>
      </c>
      <c r="H27" s="53">
        <v>850</v>
      </c>
      <c r="I27" s="51"/>
      <c r="J27" s="56"/>
      <c r="K27" s="51">
        <v>1215</v>
      </c>
    </row>
    <row r="28" s="32" customFormat="1" ht="40.5" spans="1:11">
      <c r="A28" s="52" t="s">
        <v>55</v>
      </c>
      <c r="B28" s="49">
        <v>23901</v>
      </c>
      <c r="C28" s="51"/>
      <c r="D28" s="49">
        <v>23901</v>
      </c>
      <c r="E28" s="50" t="s">
        <v>56</v>
      </c>
      <c r="F28" s="51">
        <v>829</v>
      </c>
      <c r="G28" s="51">
        <f t="shared" si="2"/>
        <v>1085</v>
      </c>
      <c r="H28" s="53">
        <v>1085</v>
      </c>
      <c r="I28" s="51"/>
      <c r="J28" s="56"/>
      <c r="K28" s="51">
        <v>1914</v>
      </c>
    </row>
    <row r="29" s="32" customFormat="1" ht="35" customHeight="1" spans="1:11">
      <c r="A29" s="52" t="s">
        <v>57</v>
      </c>
      <c r="B29" s="49">
        <v>3100</v>
      </c>
      <c r="C29" s="51"/>
      <c r="D29" s="49">
        <v>3100</v>
      </c>
      <c r="E29" s="50" t="s">
        <v>58</v>
      </c>
      <c r="F29" s="51">
        <v>21140</v>
      </c>
      <c r="G29" s="51">
        <f t="shared" si="2"/>
        <v>-21140</v>
      </c>
      <c r="H29" s="51"/>
      <c r="I29" s="51"/>
      <c r="J29" s="56"/>
      <c r="K29" s="51"/>
    </row>
    <row r="30" s="32" customFormat="1" ht="35" customHeight="1" spans="1:11">
      <c r="A30" s="50"/>
      <c r="B30" s="51"/>
      <c r="C30" s="51"/>
      <c r="D30" s="51"/>
      <c r="E30" s="50" t="s">
        <v>59</v>
      </c>
      <c r="F30" s="51">
        <v>27888</v>
      </c>
      <c r="G30" s="51">
        <f t="shared" si="2"/>
        <v>-27810</v>
      </c>
      <c r="H30" s="53">
        <v>-48950</v>
      </c>
      <c r="I30" s="51"/>
      <c r="J30" s="56"/>
      <c r="K30" s="51">
        <v>78</v>
      </c>
    </row>
    <row r="31" s="32" customFormat="1" ht="35" customHeight="1" spans="1:11">
      <c r="A31" s="50"/>
      <c r="B31" s="51"/>
      <c r="C31" s="51"/>
      <c r="D31" s="51"/>
      <c r="E31" s="50" t="s">
        <v>60</v>
      </c>
      <c r="F31" s="51">
        <v>3490</v>
      </c>
      <c r="G31" s="51">
        <f t="shared" si="2"/>
        <v>-3490</v>
      </c>
      <c r="H31" s="53">
        <v>-3490</v>
      </c>
      <c r="I31" s="51"/>
      <c r="J31" s="56"/>
      <c r="K31" s="51"/>
    </row>
    <row r="32" s="32" customFormat="1" ht="40.5" spans="1:11">
      <c r="A32" s="50"/>
      <c r="B32" s="51"/>
      <c r="C32" s="51"/>
      <c r="D32" s="51"/>
      <c r="E32" s="50" t="s">
        <v>61</v>
      </c>
      <c r="F32" s="51"/>
      <c r="G32" s="51"/>
      <c r="H32" s="51"/>
      <c r="I32" s="51"/>
      <c r="J32" s="56"/>
      <c r="K32" s="51"/>
    </row>
    <row r="33" s="32" customFormat="1" ht="35" customHeight="1" spans="1:11">
      <c r="A33" s="26" t="s">
        <v>62</v>
      </c>
      <c r="B33" s="27">
        <f>SUM(B34:B37,B38,B40)</f>
        <v>363402</v>
      </c>
      <c r="C33" s="27">
        <f>SUM(C34:C37,C38,C40)</f>
        <v>87945</v>
      </c>
      <c r="D33" s="27">
        <f>SUM(D34:D37,D38,D40)</f>
        <v>451347</v>
      </c>
      <c r="E33" s="26" t="s">
        <v>63</v>
      </c>
      <c r="F33" s="47">
        <f>SUM(F34:F38)</f>
        <v>56920</v>
      </c>
      <c r="G33" s="47">
        <f>SUM(G34:G38)</f>
        <v>-13347</v>
      </c>
      <c r="H33" s="47">
        <f>SUM(H34:H38)</f>
        <v>-13347</v>
      </c>
      <c r="I33" s="47"/>
      <c r="J33" s="47">
        <f>SUM(J34:J38)</f>
        <v>0</v>
      </c>
      <c r="K33" s="47">
        <f>SUM(K34:K37)</f>
        <v>43573</v>
      </c>
    </row>
    <row r="34" s="32" customFormat="1" ht="35" customHeight="1" spans="1:11">
      <c r="A34" s="54" t="s">
        <v>64</v>
      </c>
      <c r="B34" s="51">
        <v>307968</v>
      </c>
      <c r="C34" s="51">
        <f>D34-B34</f>
        <v>41688</v>
      </c>
      <c r="D34" s="51">
        <v>349656</v>
      </c>
      <c r="E34" s="54" t="s">
        <v>65</v>
      </c>
      <c r="F34" s="51">
        <v>34085</v>
      </c>
      <c r="G34" s="51">
        <f>K34-F34</f>
        <v>-9410</v>
      </c>
      <c r="H34" s="51">
        <v>-9410</v>
      </c>
      <c r="I34" s="51"/>
      <c r="J34" s="56"/>
      <c r="K34" s="51">
        <v>24675</v>
      </c>
    </row>
    <row r="35" s="32" customFormat="1" ht="40.5" spans="1:11">
      <c r="A35" s="54" t="s">
        <v>66</v>
      </c>
      <c r="B35" s="51">
        <v>3937</v>
      </c>
      <c r="C35" s="51"/>
      <c r="D35" s="51">
        <v>3937</v>
      </c>
      <c r="E35" s="54" t="s">
        <v>67</v>
      </c>
      <c r="F35" s="51">
        <v>18898</v>
      </c>
      <c r="G35" s="51">
        <f>K35-F35</f>
        <v>0</v>
      </c>
      <c r="H35" s="51"/>
      <c r="I35" s="51"/>
      <c r="J35" s="17"/>
      <c r="K35" s="51">
        <v>18898</v>
      </c>
    </row>
    <row r="36" s="32" customFormat="1" ht="48" customHeight="1" spans="1:11">
      <c r="A36" s="54" t="s">
        <v>68</v>
      </c>
      <c r="B36" s="51">
        <v>50000</v>
      </c>
      <c r="C36" s="51">
        <f>D36-B36</f>
        <v>12502</v>
      </c>
      <c r="D36" s="51">
        <v>62502</v>
      </c>
      <c r="E36" s="54" t="s">
        <v>69</v>
      </c>
      <c r="F36" s="51">
        <v>3937</v>
      </c>
      <c r="G36" s="51">
        <f>K36-F36</f>
        <v>-3937</v>
      </c>
      <c r="H36" s="51">
        <v>-3937</v>
      </c>
      <c r="I36" s="51"/>
      <c r="J36" s="56"/>
      <c r="K36" s="51"/>
    </row>
    <row r="37" s="32" customFormat="1" ht="48" customHeight="1" spans="1:11">
      <c r="A37" s="54" t="s">
        <v>70</v>
      </c>
      <c r="B37" s="51">
        <v>1497</v>
      </c>
      <c r="C37" s="51">
        <f>D37-B37</f>
        <v>1641</v>
      </c>
      <c r="D37" s="51">
        <v>3138</v>
      </c>
      <c r="E37" s="54" t="s">
        <v>71</v>
      </c>
      <c r="F37" s="51"/>
      <c r="G37" s="51"/>
      <c r="H37" s="51"/>
      <c r="I37" s="51"/>
      <c r="J37" s="56"/>
      <c r="K37" s="51"/>
    </row>
    <row r="38" s="32" customFormat="1" ht="35" customHeight="1" spans="1:11">
      <c r="A38" s="54" t="s">
        <v>72</v>
      </c>
      <c r="B38" s="51"/>
      <c r="C38" s="51">
        <f>D38-B38</f>
        <v>26344</v>
      </c>
      <c r="D38" s="51">
        <v>26344</v>
      </c>
      <c r="E38" s="54" t="s">
        <v>73</v>
      </c>
      <c r="F38" s="51"/>
      <c r="G38" s="51"/>
      <c r="H38" s="51"/>
      <c r="I38" s="51"/>
      <c r="J38" s="56"/>
      <c r="K38" s="51"/>
    </row>
    <row r="39" s="32" customFormat="1" ht="40.5" spans="1:11">
      <c r="A39" s="30" t="s">
        <v>74</v>
      </c>
      <c r="B39" s="51"/>
      <c r="C39" s="51">
        <v>26344</v>
      </c>
      <c r="D39" s="51">
        <v>26344</v>
      </c>
      <c r="E39" s="54"/>
      <c r="F39" s="51"/>
      <c r="G39" s="51"/>
      <c r="H39" s="51"/>
      <c r="I39" s="51"/>
      <c r="J39" s="56"/>
      <c r="K39" s="51"/>
    </row>
    <row r="40" s="32" customFormat="1" ht="35" customHeight="1" spans="1:11">
      <c r="A40" s="54" t="s">
        <v>75</v>
      </c>
      <c r="B40" s="51"/>
      <c r="C40" s="51">
        <f>D40-B40</f>
        <v>5770</v>
      </c>
      <c r="D40" s="51">
        <v>5770</v>
      </c>
      <c r="E40" s="50"/>
      <c r="F40" s="51"/>
      <c r="G40" s="51"/>
      <c r="H40" s="51"/>
      <c r="I40" s="51"/>
      <c r="J40" s="56"/>
      <c r="K40" s="51"/>
    </row>
  </sheetData>
  <mergeCells count="10">
    <mergeCell ref="A2:K2"/>
    <mergeCell ref="A3:K3"/>
    <mergeCell ref="G4:J4"/>
    <mergeCell ref="A4:A5"/>
    <mergeCell ref="B4:B5"/>
    <mergeCell ref="C4:C5"/>
    <mergeCell ref="D4:D5"/>
    <mergeCell ref="E4:E5"/>
    <mergeCell ref="F4:F5"/>
    <mergeCell ref="K4:K5"/>
  </mergeCells>
  <pageMargins left="0.393055555555556" right="0.314583333333333" top="0.393055555555556" bottom="0.393055555555556" header="0.236111111111111" footer="0.156944444444444"/>
  <pageSetup paperSize="9" scale="59" fitToHeight="0" orientation="portrait" horizontalDpi="600"/>
  <headerFooter>
    <oddFooter>&amp;C第 &amp;P 页，共 &amp;N 页</oddFooter>
  </headerFooter>
  <ignoredErrors>
    <ignoredError sqref="C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topLeftCell="A9" workbookViewId="0">
      <selection activeCell="J33" sqref="J33"/>
    </sheetView>
  </sheetViews>
  <sheetFormatPr defaultColWidth="8.875" defaultRowHeight="13.5" outlineLevelCol="7"/>
  <cols>
    <col min="1" max="1" width="32.875" style="5" customWidth="1"/>
    <col min="2" max="4" width="10.75" style="1" customWidth="1"/>
    <col min="5" max="5" width="37.25" style="1" customWidth="1"/>
    <col min="6" max="6" width="12.5" style="6" customWidth="1"/>
    <col min="7" max="8" width="11.625" style="1" customWidth="1"/>
    <col min="9" max="16384" width="8.875" style="1"/>
  </cols>
  <sheetData>
    <row r="1" s="1" customFormat="1" spans="1:6">
      <c r="A1" s="5" t="s">
        <v>76</v>
      </c>
      <c r="F1" s="6"/>
    </row>
    <row r="2" s="2" customFormat="1" ht="30" customHeight="1" spans="1:8">
      <c r="A2" s="7" t="s">
        <v>77</v>
      </c>
      <c r="B2" s="7"/>
      <c r="C2" s="7"/>
      <c r="D2" s="7"/>
      <c r="E2" s="7"/>
      <c r="F2" s="7"/>
      <c r="G2" s="7"/>
      <c r="H2" s="7"/>
    </row>
    <row r="3" s="1" customFormat="1" ht="15.7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s="3" customFormat="1" ht="42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4</v>
      </c>
      <c r="G4" s="9" t="s">
        <v>5</v>
      </c>
      <c r="H4" s="9" t="s">
        <v>6</v>
      </c>
    </row>
    <row r="5" s="4" customFormat="1" ht="35" customHeight="1" spans="1:8">
      <c r="A5" s="11" t="s">
        <v>12</v>
      </c>
      <c r="B5" s="12">
        <f>B6+B28</f>
        <v>325019</v>
      </c>
      <c r="C5" s="12">
        <f>C6+C28</f>
        <v>17600</v>
      </c>
      <c r="D5" s="12">
        <f>D6+D28</f>
        <v>342619</v>
      </c>
      <c r="E5" s="11" t="s">
        <v>12</v>
      </c>
      <c r="F5" s="13">
        <f>F6+F28</f>
        <v>325019</v>
      </c>
      <c r="G5" s="13">
        <f>G6+G28</f>
        <v>17600</v>
      </c>
      <c r="H5" s="13">
        <f>H6+H28</f>
        <v>342619</v>
      </c>
    </row>
    <row r="6" s="4" customFormat="1" ht="35" customHeight="1" spans="1:8">
      <c r="A6" s="14" t="s">
        <v>78</v>
      </c>
      <c r="B6" s="15">
        <f>SUM(B7:B23)</f>
        <v>147424</v>
      </c>
      <c r="C6" s="12">
        <f>SUM(C7:C23)</f>
        <v>-50000</v>
      </c>
      <c r="D6" s="12">
        <f>SUM(D7:D23)</f>
        <v>97424</v>
      </c>
      <c r="E6" s="14" t="s">
        <v>79</v>
      </c>
      <c r="F6" s="13">
        <f>SUM(F7,F8,F9,F10,F21,F22,F23,F24,F25,F26,F27)</f>
        <v>244091</v>
      </c>
      <c r="G6" s="13">
        <f>SUM(G7,G8,G9,G10,G21,G22,G23,G24,G25,G26,G27)</f>
        <v>-12100</v>
      </c>
      <c r="H6" s="13">
        <f>SUM(H7,H8,H9,H10,H21,H22,H23,H24,H25,H26,H27)</f>
        <v>231991</v>
      </c>
    </row>
    <row r="7" s="4" customFormat="1" ht="35" customHeight="1" spans="1:8">
      <c r="A7" s="16" t="s">
        <v>80</v>
      </c>
      <c r="B7" s="17"/>
      <c r="C7" s="18"/>
      <c r="D7" s="18"/>
      <c r="E7" s="16" t="s">
        <v>81</v>
      </c>
      <c r="F7" s="19">
        <v>2</v>
      </c>
      <c r="G7" s="18"/>
      <c r="H7" s="18">
        <v>2</v>
      </c>
    </row>
    <row r="8" s="4" customFormat="1" ht="35" customHeight="1" spans="1:8">
      <c r="A8" s="16" t="s">
        <v>82</v>
      </c>
      <c r="B8" s="17"/>
      <c r="C8" s="18"/>
      <c r="D8" s="18"/>
      <c r="E8" s="16" t="s">
        <v>83</v>
      </c>
      <c r="F8" s="20">
        <v>160</v>
      </c>
      <c r="G8" s="18"/>
      <c r="H8" s="18">
        <v>160</v>
      </c>
    </row>
    <row r="9" s="4" customFormat="1" ht="35" customHeight="1" spans="1:8">
      <c r="A9" s="16" t="s">
        <v>84</v>
      </c>
      <c r="B9" s="17"/>
      <c r="C9" s="18"/>
      <c r="D9" s="18"/>
      <c r="E9" s="16" t="s">
        <v>85</v>
      </c>
      <c r="F9" s="21"/>
      <c r="G9" s="18"/>
      <c r="H9" s="18"/>
    </row>
    <row r="10" s="4" customFormat="1" ht="35" customHeight="1" spans="1:8">
      <c r="A10" s="22" t="s">
        <v>86</v>
      </c>
      <c r="B10" s="17"/>
      <c r="C10" s="18"/>
      <c r="D10" s="18"/>
      <c r="E10" s="16" t="s">
        <v>87</v>
      </c>
      <c r="F10" s="20">
        <f>SUM(F11:F20)</f>
        <v>58556</v>
      </c>
      <c r="G10" s="18">
        <v>-40000</v>
      </c>
      <c r="H10" s="21">
        <f>SUM(H11:H20)</f>
        <v>18556</v>
      </c>
    </row>
    <row r="11" s="4" customFormat="1" ht="47" customHeight="1" spans="1:8">
      <c r="A11" s="16" t="s">
        <v>88</v>
      </c>
      <c r="B11" s="23">
        <v>3000</v>
      </c>
      <c r="C11" s="18">
        <f>D11-B11</f>
        <v>0</v>
      </c>
      <c r="D11" s="17">
        <v>3000</v>
      </c>
      <c r="E11" s="16" t="s">
        <v>89</v>
      </c>
      <c r="F11" s="20">
        <v>45796</v>
      </c>
      <c r="G11" s="18">
        <v>-34800</v>
      </c>
      <c r="H11" s="21">
        <v>10996</v>
      </c>
    </row>
    <row r="12" s="4" customFormat="1" ht="47" customHeight="1" spans="1:8">
      <c r="A12" s="16" t="s">
        <v>90</v>
      </c>
      <c r="B12" s="23">
        <v>2200</v>
      </c>
      <c r="C12" s="18">
        <f>D12-B12</f>
        <v>0</v>
      </c>
      <c r="D12" s="17">
        <v>2200</v>
      </c>
      <c r="E12" s="16" t="s">
        <v>91</v>
      </c>
      <c r="F12" s="20">
        <v>3000</v>
      </c>
      <c r="G12" s="18">
        <v>-3000</v>
      </c>
      <c r="H12" s="21">
        <v>0</v>
      </c>
    </row>
    <row r="13" s="4" customFormat="1" ht="51" customHeight="1" spans="1:8">
      <c r="A13" s="16" t="s">
        <v>92</v>
      </c>
      <c r="B13" s="23">
        <v>135803</v>
      </c>
      <c r="C13" s="18">
        <f>D13-B13</f>
        <v>-50000</v>
      </c>
      <c r="D13" s="17">
        <v>85803</v>
      </c>
      <c r="E13" s="16" t="s">
        <v>93</v>
      </c>
      <c r="F13" s="20">
        <v>2200</v>
      </c>
      <c r="G13" s="18">
        <v>-2200</v>
      </c>
      <c r="H13" s="21">
        <v>0</v>
      </c>
    </row>
    <row r="14" s="4" customFormat="1" ht="47" customHeight="1" spans="1:8">
      <c r="A14" s="16" t="s">
        <v>94</v>
      </c>
      <c r="B14" s="17"/>
      <c r="C14" s="18"/>
      <c r="D14" s="17"/>
      <c r="E14" s="16" t="s">
        <v>95</v>
      </c>
      <c r="F14" s="20">
        <v>5573</v>
      </c>
      <c r="G14" s="18"/>
      <c r="H14" s="21">
        <v>5573</v>
      </c>
    </row>
    <row r="15" s="4" customFormat="1" ht="35" customHeight="1" spans="1:8">
      <c r="A15" s="16" t="s">
        <v>96</v>
      </c>
      <c r="B15" s="17"/>
      <c r="C15" s="18"/>
      <c r="D15" s="17"/>
      <c r="E15" s="16" t="s">
        <v>97</v>
      </c>
      <c r="F15" s="20">
        <v>848</v>
      </c>
      <c r="G15" s="18"/>
      <c r="H15" s="21">
        <v>848</v>
      </c>
    </row>
    <row r="16" s="4" customFormat="1" ht="48" customHeight="1" spans="1:8">
      <c r="A16" s="16" t="s">
        <v>98</v>
      </c>
      <c r="B16" s="23">
        <v>5573</v>
      </c>
      <c r="C16" s="18">
        <f>D16-B16</f>
        <v>0</v>
      </c>
      <c r="D16" s="17">
        <v>5573</v>
      </c>
      <c r="E16" s="16" t="s">
        <v>99</v>
      </c>
      <c r="F16" s="21"/>
      <c r="G16" s="18"/>
      <c r="H16" s="21"/>
    </row>
    <row r="17" s="4" customFormat="1" ht="48" customHeight="1" spans="1:8">
      <c r="A17" s="16" t="s">
        <v>100</v>
      </c>
      <c r="B17" s="17"/>
      <c r="C17" s="18"/>
      <c r="D17" s="18"/>
      <c r="E17" s="16" t="s">
        <v>101</v>
      </c>
      <c r="F17" s="20">
        <v>1139</v>
      </c>
      <c r="G17" s="18"/>
      <c r="H17" s="21">
        <v>1139</v>
      </c>
    </row>
    <row r="18" s="4" customFormat="1" ht="49" customHeight="1" spans="1:8">
      <c r="A18" s="16" t="s">
        <v>102</v>
      </c>
      <c r="B18" s="17"/>
      <c r="C18" s="18"/>
      <c r="D18" s="18"/>
      <c r="E18" s="16" t="s">
        <v>103</v>
      </c>
      <c r="F18" s="21"/>
      <c r="G18" s="18"/>
      <c r="H18" s="21"/>
    </row>
    <row r="19" s="4" customFormat="1" ht="43" customHeight="1" spans="1:8">
      <c r="A19" s="16" t="s">
        <v>104</v>
      </c>
      <c r="B19" s="17"/>
      <c r="C19" s="18"/>
      <c r="D19" s="18"/>
      <c r="E19" s="16" t="s">
        <v>105</v>
      </c>
      <c r="F19" s="21"/>
      <c r="G19" s="18"/>
      <c r="H19" s="21"/>
    </row>
    <row r="20" s="4" customFormat="1" ht="46" customHeight="1" spans="1:8">
      <c r="A20" s="16" t="s">
        <v>106</v>
      </c>
      <c r="B20" s="23">
        <v>848</v>
      </c>
      <c r="C20" s="18">
        <f>D20-B20</f>
        <v>0</v>
      </c>
      <c r="D20" s="18">
        <v>848</v>
      </c>
      <c r="E20" s="16" t="s">
        <v>107</v>
      </c>
      <c r="F20" s="21"/>
      <c r="G20" s="18"/>
      <c r="H20" s="18"/>
    </row>
    <row r="21" s="4" customFormat="1" ht="51" customHeight="1" spans="1:8">
      <c r="A21" s="16" t="s">
        <v>108</v>
      </c>
      <c r="B21" s="17"/>
      <c r="C21" s="18"/>
      <c r="D21" s="18"/>
      <c r="E21" s="16" t="s">
        <v>109</v>
      </c>
      <c r="F21" s="20">
        <v>4</v>
      </c>
      <c r="G21" s="18"/>
      <c r="H21" s="18">
        <v>4</v>
      </c>
    </row>
    <row r="22" s="4" customFormat="1" ht="35" customHeight="1" spans="1:8">
      <c r="A22" s="16" t="s">
        <v>110</v>
      </c>
      <c r="B22" s="17"/>
      <c r="C22" s="18"/>
      <c r="D22" s="18"/>
      <c r="E22" s="16" t="s">
        <v>111</v>
      </c>
      <c r="F22" s="21"/>
      <c r="G22" s="18"/>
      <c r="H22" s="18"/>
    </row>
    <row r="23" s="4" customFormat="1" ht="46" customHeight="1" spans="1:8">
      <c r="A23" s="16" t="s">
        <v>112</v>
      </c>
      <c r="B23" s="17"/>
      <c r="C23" s="18"/>
      <c r="D23" s="18"/>
      <c r="E23" s="16" t="s">
        <v>113</v>
      </c>
      <c r="F23" s="21"/>
      <c r="G23" s="18"/>
      <c r="H23" s="18"/>
    </row>
    <row r="24" s="4" customFormat="1" ht="35" customHeight="1" spans="1:8">
      <c r="A24" s="24"/>
      <c r="B24" s="17"/>
      <c r="C24" s="18"/>
      <c r="D24" s="18"/>
      <c r="E24" s="25" t="s">
        <v>114</v>
      </c>
      <c r="F24" s="21"/>
      <c r="G24" s="18"/>
      <c r="H24" s="18"/>
    </row>
    <row r="25" s="4" customFormat="1" ht="35" customHeight="1" spans="1:8">
      <c r="A25" s="24"/>
      <c r="B25" s="17"/>
      <c r="C25" s="18"/>
      <c r="D25" s="18"/>
      <c r="E25" s="16" t="s">
        <v>115</v>
      </c>
      <c r="F25" s="20">
        <v>167048</v>
      </c>
      <c r="G25" s="18">
        <f>H25-F25</f>
        <v>27900</v>
      </c>
      <c r="H25" s="18">
        <v>194948</v>
      </c>
    </row>
    <row r="26" s="4" customFormat="1" ht="35" customHeight="1" spans="1:8">
      <c r="A26" s="26"/>
      <c r="B26" s="12"/>
      <c r="C26" s="18"/>
      <c r="D26" s="13"/>
      <c r="E26" s="16" t="s">
        <v>116</v>
      </c>
      <c r="F26" s="20">
        <v>18321</v>
      </c>
      <c r="G26" s="18"/>
      <c r="H26" s="21">
        <v>18321</v>
      </c>
    </row>
    <row r="27" s="4" customFormat="1" ht="35" customHeight="1" spans="1:8">
      <c r="A27" s="25"/>
      <c r="B27" s="17"/>
      <c r="C27" s="18"/>
      <c r="D27" s="18"/>
      <c r="E27" s="16" t="s">
        <v>117</v>
      </c>
      <c r="F27" s="21"/>
      <c r="G27" s="18"/>
      <c r="H27" s="18"/>
    </row>
    <row r="28" s="4" customFormat="1" ht="35" customHeight="1" spans="1:8">
      <c r="A28" s="26" t="s">
        <v>62</v>
      </c>
      <c r="B28" s="12">
        <f>SUM(B29,B32,B33,B35)</f>
        <v>177595</v>
      </c>
      <c r="C28" s="12">
        <f>SUM(C29,C32,C33,C35)</f>
        <v>67600</v>
      </c>
      <c r="D28" s="12">
        <f>SUM(D29,D32,D33,D35)</f>
        <v>245195</v>
      </c>
      <c r="E28" s="14" t="s">
        <v>63</v>
      </c>
      <c r="F28" s="27">
        <f>SUM(F29,F32,F33,F34,F35)</f>
        <v>80928</v>
      </c>
      <c r="G28" s="27">
        <f>SUM(G29,G32,G33,G34,G35)</f>
        <v>29700</v>
      </c>
      <c r="H28" s="27">
        <f>SUM(H29,H32,H33,H34,H35)</f>
        <v>110628</v>
      </c>
    </row>
    <row r="29" s="4" customFormat="1" ht="35" customHeight="1" spans="1:8">
      <c r="A29" s="25" t="s">
        <v>118</v>
      </c>
      <c r="B29" s="17">
        <v>2702</v>
      </c>
      <c r="C29" s="17">
        <f>D29-B29</f>
        <v>0</v>
      </c>
      <c r="D29" s="18">
        <v>2702</v>
      </c>
      <c r="E29" s="28" t="s">
        <v>119</v>
      </c>
      <c r="F29" s="21">
        <v>154</v>
      </c>
      <c r="G29" s="18"/>
      <c r="H29" s="18">
        <v>154</v>
      </c>
    </row>
    <row r="30" s="4" customFormat="1" ht="35" customHeight="1" spans="1:8">
      <c r="A30" s="25" t="s">
        <v>120</v>
      </c>
      <c r="B30" s="17">
        <v>2702</v>
      </c>
      <c r="C30" s="17">
        <f t="shared" ref="C30:C36" si="0">D30-B30</f>
        <v>0</v>
      </c>
      <c r="D30" s="18">
        <v>2702</v>
      </c>
      <c r="E30" s="28" t="s">
        <v>121</v>
      </c>
      <c r="F30" s="21"/>
      <c r="G30" s="18"/>
      <c r="H30" s="18"/>
    </row>
    <row r="31" s="4" customFormat="1" ht="35" customHeight="1" spans="1:8">
      <c r="A31" s="25" t="s">
        <v>122</v>
      </c>
      <c r="B31" s="17"/>
      <c r="C31" s="17"/>
      <c r="D31" s="18"/>
      <c r="E31" s="28" t="s">
        <v>123</v>
      </c>
      <c r="F31" s="21">
        <v>154</v>
      </c>
      <c r="G31" s="18"/>
      <c r="H31" s="18">
        <v>154</v>
      </c>
    </row>
    <row r="32" s="4" customFormat="1" ht="35" customHeight="1" spans="1:8">
      <c r="A32" s="25" t="s">
        <v>124</v>
      </c>
      <c r="B32" s="17">
        <v>128493</v>
      </c>
      <c r="C32" s="17">
        <f>D32-B32</f>
        <v>0</v>
      </c>
      <c r="D32" s="17">
        <v>128493</v>
      </c>
      <c r="E32" s="28" t="s">
        <v>125</v>
      </c>
      <c r="F32" s="21">
        <v>50000</v>
      </c>
      <c r="G32" s="18">
        <f>H32-F32</f>
        <v>12502</v>
      </c>
      <c r="H32" s="18">
        <v>62502</v>
      </c>
    </row>
    <row r="33" s="4" customFormat="1" ht="35" customHeight="1" spans="1:8">
      <c r="A33" s="25" t="s">
        <v>126</v>
      </c>
      <c r="B33" s="17"/>
      <c r="C33" s="17"/>
      <c r="D33" s="18"/>
      <c r="E33" s="28" t="s">
        <v>127</v>
      </c>
      <c r="F33" s="21"/>
      <c r="G33" s="18">
        <v>17198</v>
      </c>
      <c r="H33" s="18">
        <v>17198</v>
      </c>
    </row>
    <row r="34" s="4" customFormat="1" ht="47" customHeight="1" spans="1:8">
      <c r="A34" s="25" t="s">
        <v>128</v>
      </c>
      <c r="B34" s="17"/>
      <c r="C34" s="17"/>
      <c r="D34" s="18"/>
      <c r="E34" s="29" t="s">
        <v>129</v>
      </c>
      <c r="F34" s="21">
        <v>30774</v>
      </c>
      <c r="G34" s="18"/>
      <c r="H34" s="18">
        <v>30774</v>
      </c>
    </row>
    <row r="35" s="4" customFormat="1" ht="35" customHeight="1" spans="1:8">
      <c r="A35" s="30" t="s">
        <v>11</v>
      </c>
      <c r="B35" s="17">
        <v>46400</v>
      </c>
      <c r="C35" s="17">
        <f t="shared" si="0"/>
        <v>67600</v>
      </c>
      <c r="D35" s="17">
        <v>114000</v>
      </c>
      <c r="E35" s="29" t="s">
        <v>130</v>
      </c>
      <c r="F35" s="31"/>
      <c r="G35" s="31"/>
      <c r="H35" s="18"/>
    </row>
    <row r="36" s="4" customFormat="1" ht="46" customHeight="1" spans="1:8">
      <c r="A36" s="30" t="s">
        <v>131</v>
      </c>
      <c r="B36" s="17">
        <v>46400</v>
      </c>
      <c r="C36" s="17">
        <f t="shared" si="0"/>
        <v>67600</v>
      </c>
      <c r="D36" s="17">
        <v>114000</v>
      </c>
      <c r="E36" s="29"/>
      <c r="F36" s="31"/>
      <c r="G36" s="31"/>
      <c r="H36" s="18"/>
    </row>
  </sheetData>
  <mergeCells count="2">
    <mergeCell ref="A2:H2"/>
    <mergeCell ref="A3:H3"/>
  </mergeCells>
  <pageMargins left="0.472222222222222" right="0.393055555555556" top="0.432638888888889" bottom="0.393055555555556" header="0.314583333333333" footer="0.156944444444444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2023年淮滨县一般公共预算收支调整情况表</vt:lpstr>
      <vt:lpstr>2023年淮滨县政府性基金预算收支调整预算表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Weirdo</cp:lastModifiedBy>
  <dcterms:created xsi:type="dcterms:W3CDTF">2023-01-28T07:05:59Z</dcterms:created>
  <dcterms:modified xsi:type="dcterms:W3CDTF">2023-12-07T02:02:39Z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971A74C6A37448BDA100E6C2F6357DDF_13</vt:lpwstr>
  </property>
  <property fmtid="{D5CDD505-2E9C-101B-9397-08002B2CF9AE}" pid="3" name="KSOProductBuildVer">
    <vt:lpwstr>2052-12.1.0.15990</vt:lpwstr>
  </property>
</Properties>
</file>