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<sst xmlns="http://schemas.openxmlformats.org/spreadsheetml/2006/main" count="65" uniqueCount="65">
  <si>
    <t>2021年新县一般公共预算收入决算表</t>
  </si>
  <si>
    <t>单位：万元</t>
  </si>
  <si>
    <t>项        目</t>
  </si>
  <si>
    <t>2020年决算数</t>
  </si>
  <si>
    <t>2021年年初预算数</t>
  </si>
  <si>
    <t>2021年调整预算数</t>
  </si>
  <si>
    <t>2021年决算数</t>
  </si>
  <si>
    <t>决算数占调整预算数（%）</t>
  </si>
  <si>
    <t>决算数比上年决算数增减（%）</t>
  </si>
  <si>
    <t>备注</t>
  </si>
  <si>
    <t>一般公共预算收入总计</t>
  </si>
  <si>
    <t>一、本级一般公共预算收入合计</t>
  </si>
  <si>
    <t>（一）税收收入</t>
  </si>
  <si>
    <t>（二）政府非税收入</t>
  </si>
  <si>
    <t>二、上级补助合计</t>
  </si>
  <si>
    <t>（一）计入财力的各项补助</t>
  </si>
  <si>
    <t>1、返还性收入</t>
  </si>
  <si>
    <t xml:space="preserve">（1）增值税和消费税税收返还收入 </t>
  </si>
  <si>
    <t>（2）所得税基数返还收入</t>
  </si>
  <si>
    <t>（3）成品油价格和税费改革税收返还收入</t>
  </si>
  <si>
    <t>2、一般性转移支付收入</t>
  </si>
  <si>
    <t xml:space="preserve">      体制补助收入</t>
  </si>
  <si>
    <t xml:space="preserve">      均衡性转移支付收入</t>
  </si>
  <si>
    <t xml:space="preserve">      县级基本财力保障机制奖补资金收入</t>
  </si>
  <si>
    <t xml:space="preserve">      结算补助收入</t>
  </si>
  <si>
    <t xml:space="preserve">      资源枯竭型城市转移支付补助收入</t>
  </si>
  <si>
    <t xml:space="preserve">      企业事业单位划转补助收入</t>
  </si>
  <si>
    <t xml:space="preserve">      成品油税费改革转移支付补助收入</t>
  </si>
  <si>
    <t xml:space="preserve">      基层公检法司转移支付收入</t>
  </si>
  <si>
    <t xml:space="preserve">      城乡义务教育转移支付收入</t>
  </si>
  <si>
    <t xml:space="preserve">      基本养老金转移支付收入</t>
  </si>
  <si>
    <t xml:space="preserve">      城乡居民基本医疗保险转移支付收入</t>
  </si>
  <si>
    <t xml:space="preserve">      农村综合改革转移支付收入</t>
  </si>
  <si>
    <t xml:space="preserve">      产粮（油）大县奖励资金收入</t>
  </si>
  <si>
    <t xml:space="preserve">      重点生态功能区转移支付收入</t>
  </si>
  <si>
    <t xml:space="preserve">      固定数额补助收入</t>
  </si>
  <si>
    <t xml:space="preserve">      革命老区转移支付收入</t>
  </si>
  <si>
    <t xml:space="preserve">      贫困地区转移支付收入</t>
  </si>
  <si>
    <t xml:space="preserve">      一般公共服务共同财政事权转移支付收入</t>
  </si>
  <si>
    <t xml:space="preserve">      外交共同财政事权转移支付收入</t>
  </si>
  <si>
    <t xml:space="preserve">      国防共同财政事权转移支付收入</t>
  </si>
  <si>
    <t xml:space="preserve">      公共安全共同财政事权转移支付收入</t>
  </si>
  <si>
    <t xml:space="preserve">      教育共同财政事权转移支付收入</t>
  </si>
  <si>
    <t xml:space="preserve">      科学技术共同财政事权转移支付收入</t>
  </si>
  <si>
    <t xml:space="preserve">      文化旅游体育与传媒共同财政事权转移支付收入</t>
  </si>
  <si>
    <t xml:space="preserve">      社会保障和就业共同财政事权转移支付收入</t>
  </si>
  <si>
    <t xml:space="preserve">      卫生健康共同财政事权转移支付收入</t>
  </si>
  <si>
    <t xml:space="preserve">      节能环保共同财政事权转移支付收入</t>
  </si>
  <si>
    <t xml:space="preserve">      城乡社区共同财政事权转移支付收入</t>
  </si>
  <si>
    <t xml:space="preserve">      农林水共同财政事权转移支付收入</t>
  </si>
  <si>
    <t xml:space="preserve">      交通运输共同财政事权转移支付收入</t>
  </si>
  <si>
    <t xml:space="preserve">      资源勘探信息等共同财政事权转移支付收入</t>
  </si>
  <si>
    <t xml:space="preserve">      商业服务业等共同财政事权转移支付收入</t>
  </si>
  <si>
    <t xml:space="preserve">      金融共同财政事权转移支付收入</t>
  </si>
  <si>
    <t xml:space="preserve">      自然资源海洋气象等共同财政事权转移支付收入</t>
  </si>
  <si>
    <t xml:space="preserve">      住房保障共同财政事权转移支付收入</t>
  </si>
  <si>
    <t xml:space="preserve">      粮油物资储备共同财政事权转移支付收入</t>
  </si>
  <si>
    <t xml:space="preserve">      灾害防治及应急管理共同财政事权转移支付收入  </t>
  </si>
  <si>
    <t xml:space="preserve">      其他共同财政事权转移支付收入</t>
  </si>
  <si>
    <t xml:space="preserve">      其他一般性转移支付收入</t>
  </si>
  <si>
    <t>（二）计入专款的补助（项目资金）</t>
  </si>
  <si>
    <t>三、转贷收入合计（政府债券）</t>
  </si>
  <si>
    <t>四、上年结转结余合计</t>
  </si>
  <si>
    <t>五、调入资金合计</t>
  </si>
  <si>
    <t>六、动用上年预算稳定调节基金合计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</si>
</sst>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0.0;[Red]0.0"/>
    <numFmt numFmtId="178" formatCode="0.0_ "/>
    <numFmt numFmtId="179" formatCode="0_);[Red]\(0\)"/>
  </numFmts>
  <fonts count="29">
    <font>
      <sz val="11"/>
      <color theme="1"/>
      <name val="宋体"/>
      <charset val="134"/>
      <scheme val="minor"/>
    </font>
    <font>
      <sz val="12"/>
      <name val="黑体"/>
      <family val="3"/>
      <charset val="134"/>
    </font>
    <font>
      <sz val="11"/>
      <name val="黑体"/>
      <family val="3"/>
      <charset val="134"/>
    </font>
    <font>
      <b/>
      <sz val="16"/>
      <name val="黑体"/>
      <family val="3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Helv"/>
      <family val="2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0"/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6" fillId="0" borderId="0"/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6" fillId="0" borderId="0"/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177" fontId="6" fillId="2" borderId="1" xfId="0" applyNumberFormat="1" applyFont="1" applyFill="1" applyBorder="1" applyAlignment="1">
      <alignment horizontal="right" vertical="center" wrapText="1"/>
    </xf>
    <xf numFmtId="178" fontId="6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6" fillId="2" borderId="1" xfId="18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 indent="1"/>
    </xf>
    <xf numFmtId="176" fontId="6" fillId="2" borderId="1" xfId="43" applyNumberFormat="1" applyFont="1" applyFill="1" applyBorder="1" applyAlignment="1">
      <alignment horizontal="right" vertical="center"/>
    </xf>
    <xf numFmtId="0" fontId="6" fillId="2" borderId="1" xfId="40" applyFont="1" applyFill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 indent="3"/>
    </xf>
    <xf numFmtId="179" fontId="6" fillId="2" borderId="1" xfId="53" applyNumberFormat="1" applyFont="1" applyFill="1" applyBorder="1" applyAlignment="1">
      <alignment vertical="center" wrapText="1"/>
    </xf>
    <xf numFmtId="1" fontId="7" fillId="0" borderId="1" xfId="0" applyNumberFormat="1" applyFont="1" applyFill="1" applyBorder="1" applyAlignment="1" applyProtection="1">
      <alignment horizontal="left" vertical="center" indent="2"/>
      <protection locked="0"/>
    </xf>
    <xf numFmtId="0" fontId="6" fillId="0" borderId="1" xfId="0" applyFont="1" applyFill="1" applyBorder="1" applyAlignment="1" applyProtection="1">
      <alignment horizontal="right" vertical="center"/>
      <protection locked="0"/>
    </xf>
    <xf numFmtId="0" fontId="7" fillId="0" borderId="1" xfId="0" applyNumberFormat="1" applyFont="1" applyFill="1" applyBorder="1" applyAlignment="1" applyProtection="1">
      <alignment horizontal="left" vertical="center" indent="2"/>
      <protection locked="0"/>
    </xf>
    <xf numFmtId="176" fontId="6" fillId="2" borderId="1" xfId="54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 applyProtection="1">
      <alignment horizontal="left" vertical="center" indent="2"/>
      <protection locked="0"/>
    </xf>
    <xf numFmtId="0" fontId="7" fillId="0" borderId="1" xfId="0" applyFont="1" applyFill="1" applyBorder="1" applyAlignment="1" applyProtection="1">
      <alignment horizontal="left" vertical="center" wrapText="1" indent="2"/>
      <protection locked="0"/>
    </xf>
    <xf numFmtId="0" fontId="6" fillId="2" borderId="1" xfId="32" applyFont="1" applyFill="1" applyBorder="1" applyAlignment="1">
      <alignment horizontal="right" vertical="center" wrapText="1"/>
    </xf>
    <xf numFmtId="179" fontId="6" fillId="2" borderId="1" xfId="53" applyNumberFormat="1" applyFont="1" applyFill="1" applyBorder="1" applyAlignment="1">
      <alignment horizontal="right" vertical="center" wrapText="1"/>
    </xf>
    <xf numFmtId="179" fontId="6" fillId="2" borderId="1" xfId="4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2015年财政收支大账(1月22日) 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样式 1 2" xfId="32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常规_2013年财政收支大账(11月22日)3 2" xfId="40"/>
    <cellStyle name="40% - 强调文字颜色 2" xfId="41" builtinId="35"/>
    <cellStyle name="强调文字颜色 3" xfId="42" builtinId="37"/>
    <cellStyle name="常规_2015年财政收支大账(1月22日)" xfId="43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_2013年财政收支大账(11月22日)3" xfId="53"/>
    <cellStyle name="常规 18 2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8"/>
  <sheetViews>
    <sheetView tabSelected="1" workbookViewId="0">
      <selection activeCell="A1" sqref="A1:H1"/>
    </sheetView>
  </sheetViews>
  <sheetFormatPr defaultColWidth="10" defaultRowHeight="15.6"/>
  <cols>
    <col min="1" max="1" width="60.8888888888889" style="1"/>
    <col min="2" max="2" width="13.6666666666667" style="3" hidden="1" customWidth="1"/>
    <col min="3" max="3" width="9.44444444444444" style="3" customWidth="1"/>
    <col min="4" max="4" width="10.1111111111111" style="3" customWidth="1"/>
    <col min="5" max="5" width="8.33333333333333" style="3" customWidth="1"/>
    <col min="6" max="6" width="9.11111111111111" style="3" customWidth="1"/>
    <col min="7" max="7" width="9.33333333333333" style="3" customWidth="1"/>
    <col min="8" max="8" width="17.4444444444444" style="1" hidden="1" customWidth="1"/>
    <col min="9" max="9" width="0.111111111111111" style="1" customWidth="1"/>
    <col min="10" max="10" width="10" style="1" customWidth="1"/>
    <col min="11" max="16384" width="10" style="1"/>
  </cols>
  <sheetData>
    <row r="1" s="1" customFormat="1" ht="37" customHeight="1" spans="1:9">
      <c r="A1" s="4" t="s">
        <v>0</v>
      </c>
      <c r="B1" s="4"/>
      <c r="C1" s="4"/>
      <c r="D1" s="4"/>
      <c r="E1" s="4"/>
      <c r="F1" s="4"/>
      <c r="G1" s="4"/>
      <c r="H1" s="4"/>
      <c r="I1" s="33"/>
    </row>
    <row r="2" s="1" customFormat="1" ht="22.5" customHeight="1" spans="1:9">
      <c r="A2" s="5"/>
      <c r="B2" s="6"/>
      <c r="C2" s="7"/>
      <c r="D2" s="6"/>
      <c r="E2" s="6"/>
      <c r="F2" s="8" t="s">
        <v>1</v>
      </c>
      <c r="G2" s="6"/>
      <c r="H2" s="9"/>
      <c r="I2" s="33"/>
    </row>
    <row r="3" s="2" customFormat="1" ht="65.25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2" customFormat="1" ht="21" customHeight="1" spans="1:10">
      <c r="A4" s="11" t="s">
        <v>10</v>
      </c>
      <c r="B4" s="12">
        <f>SUM(B5,B8,B55:B58)</f>
        <v>324576</v>
      </c>
      <c r="C4" s="12">
        <f>SUM(C5,C8,C55:C58)</f>
        <v>229365</v>
      </c>
      <c r="D4" s="12">
        <f>SUM(D5,D8,D55:D58)</f>
        <v>336653</v>
      </c>
      <c r="E4" s="12">
        <f>SUM(E5,E8,E55:E58)</f>
        <v>336653</v>
      </c>
      <c r="F4" s="13">
        <f t="shared" ref="F4:F14" si="0">ROUND((E4/D4)*100,1)</f>
        <v>100</v>
      </c>
      <c r="G4" s="14">
        <f t="shared" ref="G4:G14" si="1">ROUND((E4/B4-1)*100,1)</f>
        <v>3.7</v>
      </c>
      <c r="H4" s="10"/>
      <c r="I4" s="34"/>
      <c r="J4" s="34"/>
    </row>
    <row r="5" s="2" customFormat="1" ht="21" customHeight="1" spans="1:9">
      <c r="A5" s="15" t="s">
        <v>11</v>
      </c>
      <c r="B5" s="16">
        <f>SUM(B6:B7)</f>
        <v>67345</v>
      </c>
      <c r="C5" s="16">
        <f>SUM(C6:C7)</f>
        <v>71390</v>
      </c>
      <c r="D5" s="16">
        <f>SUM(D6:D7)</f>
        <v>76171</v>
      </c>
      <c r="E5" s="16">
        <f>SUM(E6:E7)</f>
        <v>76171</v>
      </c>
      <c r="F5" s="13">
        <f t="shared" si="0"/>
        <v>100</v>
      </c>
      <c r="G5" s="14">
        <f t="shared" si="1"/>
        <v>13.1</v>
      </c>
      <c r="H5" s="10"/>
      <c r="I5" s="34"/>
    </row>
    <row r="6" s="2" customFormat="1" ht="21" customHeight="1" spans="1:9">
      <c r="A6" s="17" t="s">
        <v>12</v>
      </c>
      <c r="B6" s="12">
        <v>43503</v>
      </c>
      <c r="C6" s="18">
        <v>46400</v>
      </c>
      <c r="D6" s="18">
        <v>49671</v>
      </c>
      <c r="E6" s="12">
        <f t="shared" ref="E6:E58" si="2">D6</f>
        <v>49671</v>
      </c>
      <c r="F6" s="13">
        <f t="shared" si="0"/>
        <v>100</v>
      </c>
      <c r="G6" s="14">
        <f t="shared" si="1"/>
        <v>14.2</v>
      </c>
      <c r="H6" s="10"/>
      <c r="I6" s="34"/>
    </row>
    <row r="7" s="2" customFormat="1" ht="21" customHeight="1" spans="1:9">
      <c r="A7" s="17" t="s">
        <v>13</v>
      </c>
      <c r="B7" s="12">
        <v>23842</v>
      </c>
      <c r="C7" s="18">
        <v>24990</v>
      </c>
      <c r="D7" s="18">
        <v>26500</v>
      </c>
      <c r="E7" s="12">
        <f t="shared" si="2"/>
        <v>26500</v>
      </c>
      <c r="F7" s="13">
        <f t="shared" si="0"/>
        <v>100</v>
      </c>
      <c r="G7" s="14">
        <f t="shared" si="1"/>
        <v>11.1</v>
      </c>
      <c r="H7" s="10"/>
      <c r="I7" s="34"/>
    </row>
    <row r="8" s="1" customFormat="1" ht="21" customHeight="1" spans="1:9">
      <c r="A8" s="15" t="s">
        <v>14</v>
      </c>
      <c r="B8" s="12">
        <f>SUM(B9,B54)</f>
        <v>236000</v>
      </c>
      <c r="C8" s="12">
        <f>SUM(C9,C54)</f>
        <v>147903</v>
      </c>
      <c r="D8" s="12">
        <f>SUM(D9,D54)</f>
        <v>225117</v>
      </c>
      <c r="E8" s="12">
        <f t="shared" si="2"/>
        <v>225117</v>
      </c>
      <c r="F8" s="13">
        <f t="shared" si="0"/>
        <v>100</v>
      </c>
      <c r="G8" s="14">
        <f t="shared" si="1"/>
        <v>-4.6</v>
      </c>
      <c r="H8" s="10"/>
      <c r="I8" s="35"/>
    </row>
    <row r="9" s="2" customFormat="1" ht="21" customHeight="1" spans="1:8">
      <c r="A9" s="17" t="s">
        <v>15</v>
      </c>
      <c r="B9" s="12">
        <f>SUM(B10,B14)</f>
        <v>204676</v>
      </c>
      <c r="C9" s="12">
        <f>SUM(C10,C14)</f>
        <v>144338</v>
      </c>
      <c r="D9" s="12">
        <f>SUM(D10,D14)</f>
        <v>187891</v>
      </c>
      <c r="E9" s="12">
        <f t="shared" si="2"/>
        <v>187891</v>
      </c>
      <c r="F9" s="13">
        <f t="shared" si="0"/>
        <v>100</v>
      </c>
      <c r="G9" s="14">
        <f t="shared" si="1"/>
        <v>-8.2</v>
      </c>
      <c r="H9" s="10"/>
    </row>
    <row r="10" s="1" customFormat="1" ht="21" customHeight="1" spans="1:9">
      <c r="A10" s="19" t="s">
        <v>16</v>
      </c>
      <c r="B10" s="16">
        <f>SUM(B11:B13)</f>
        <v>3186</v>
      </c>
      <c r="C10" s="16">
        <f>SUM(C11:C13)</f>
        <v>3186</v>
      </c>
      <c r="D10" s="16">
        <f>SUM(D11:D13)</f>
        <v>3186</v>
      </c>
      <c r="E10" s="12">
        <f t="shared" si="2"/>
        <v>3186</v>
      </c>
      <c r="F10" s="13">
        <f t="shared" si="0"/>
        <v>100</v>
      </c>
      <c r="G10" s="14">
        <f t="shared" si="1"/>
        <v>0</v>
      </c>
      <c r="H10" s="10"/>
      <c r="I10" s="33"/>
    </row>
    <row r="11" s="1" customFormat="1" ht="20.4" customHeight="1" spans="1:9">
      <c r="A11" s="20" t="s">
        <v>17</v>
      </c>
      <c r="B11" s="21">
        <v>1651</v>
      </c>
      <c r="C11" s="21">
        <v>1651</v>
      </c>
      <c r="D11" s="21">
        <v>1651</v>
      </c>
      <c r="E11" s="12">
        <f t="shared" si="2"/>
        <v>1651</v>
      </c>
      <c r="F11" s="13">
        <f t="shared" si="0"/>
        <v>100</v>
      </c>
      <c r="G11" s="14">
        <f t="shared" si="1"/>
        <v>0</v>
      </c>
      <c r="H11" s="10"/>
      <c r="I11" s="33"/>
    </row>
    <row r="12" s="1" customFormat="1" ht="20.4" customHeight="1" spans="1:9">
      <c r="A12" s="20" t="s">
        <v>18</v>
      </c>
      <c r="B12" s="21">
        <v>692</v>
      </c>
      <c r="C12" s="21">
        <v>692</v>
      </c>
      <c r="D12" s="21">
        <v>692</v>
      </c>
      <c r="E12" s="12">
        <f t="shared" si="2"/>
        <v>692</v>
      </c>
      <c r="F12" s="13">
        <f t="shared" si="0"/>
        <v>100</v>
      </c>
      <c r="G12" s="14">
        <f t="shared" si="1"/>
        <v>0</v>
      </c>
      <c r="H12" s="10"/>
      <c r="I12" s="33"/>
    </row>
    <row r="13" s="1" customFormat="1" ht="20.4" customHeight="1" spans="1:9">
      <c r="A13" s="20" t="s">
        <v>19</v>
      </c>
      <c r="B13" s="21">
        <v>843</v>
      </c>
      <c r="C13" s="21">
        <v>843</v>
      </c>
      <c r="D13" s="21">
        <v>843</v>
      </c>
      <c r="E13" s="12">
        <f t="shared" si="2"/>
        <v>843</v>
      </c>
      <c r="F13" s="13">
        <f t="shared" si="0"/>
        <v>100</v>
      </c>
      <c r="G13" s="14">
        <f t="shared" si="1"/>
        <v>0</v>
      </c>
      <c r="H13" s="10"/>
      <c r="I13" s="33"/>
    </row>
    <row r="14" s="1" customFormat="1" ht="21" customHeight="1" spans="1:8">
      <c r="A14" s="19" t="s">
        <v>20</v>
      </c>
      <c r="B14" s="12">
        <f>SUM(B15:B53)</f>
        <v>201490</v>
      </c>
      <c r="C14" s="12">
        <f>SUM(C15:C53)</f>
        <v>141152</v>
      </c>
      <c r="D14" s="12">
        <f>SUM(D15:D53)</f>
        <v>184705</v>
      </c>
      <c r="E14" s="12">
        <f t="shared" si="2"/>
        <v>184705</v>
      </c>
      <c r="F14" s="13">
        <f t="shared" si="0"/>
        <v>100</v>
      </c>
      <c r="G14" s="14">
        <f t="shared" si="1"/>
        <v>-8.3</v>
      </c>
      <c r="H14" s="10"/>
    </row>
    <row r="15" s="1" customFormat="1" ht="21" hidden="1" customHeight="1" spans="1:8">
      <c r="A15" s="22" t="s">
        <v>21</v>
      </c>
      <c r="B15" s="12">
        <v>0</v>
      </c>
      <c r="C15" s="23"/>
      <c r="D15" s="12">
        <v>0</v>
      </c>
      <c r="E15" s="12">
        <f t="shared" si="2"/>
        <v>0</v>
      </c>
      <c r="F15" s="13"/>
      <c r="G15" s="14"/>
      <c r="H15" s="10"/>
    </row>
    <row r="16" s="1" customFormat="1" ht="21" customHeight="1" spans="1:8">
      <c r="A16" s="24" t="s">
        <v>22</v>
      </c>
      <c r="B16" s="25">
        <v>63818</v>
      </c>
      <c r="C16" s="23">
        <v>40771</v>
      </c>
      <c r="D16" s="25">
        <v>45324</v>
      </c>
      <c r="E16" s="12">
        <f t="shared" si="2"/>
        <v>45324</v>
      </c>
      <c r="F16" s="13">
        <f t="shared" ref="F16:F20" si="3">ROUND((E16/D16)*100,1)</f>
        <v>100</v>
      </c>
      <c r="G16" s="14">
        <f t="shared" ref="G16:G26" si="4">ROUND((E16/B16-1)*100,1)</f>
        <v>-29</v>
      </c>
      <c r="H16" s="10"/>
    </row>
    <row r="17" s="1" customFormat="1" ht="21" customHeight="1" spans="1:8">
      <c r="A17" s="26" t="s">
        <v>23</v>
      </c>
      <c r="B17" s="25">
        <v>14512</v>
      </c>
      <c r="C17" s="23">
        <v>14190</v>
      </c>
      <c r="D17" s="25">
        <v>17815</v>
      </c>
      <c r="E17" s="12">
        <f t="shared" si="2"/>
        <v>17815</v>
      </c>
      <c r="F17" s="13">
        <f t="shared" si="3"/>
        <v>100</v>
      </c>
      <c r="G17" s="14"/>
      <c r="H17" s="10"/>
    </row>
    <row r="18" s="1" customFormat="1" ht="21" customHeight="1" spans="1:8">
      <c r="A18" s="26" t="s">
        <v>24</v>
      </c>
      <c r="B18" s="25">
        <v>6079</v>
      </c>
      <c r="C18" s="23">
        <v>3203</v>
      </c>
      <c r="D18" s="25">
        <v>5778</v>
      </c>
      <c r="E18" s="12">
        <f t="shared" si="2"/>
        <v>5778</v>
      </c>
      <c r="F18" s="13">
        <f t="shared" si="3"/>
        <v>100</v>
      </c>
      <c r="G18" s="14">
        <f t="shared" si="4"/>
        <v>-5</v>
      </c>
      <c r="H18" s="10"/>
    </row>
    <row r="19" s="1" customFormat="1" ht="21" hidden="1" customHeight="1" spans="1:8">
      <c r="A19" s="26" t="s">
        <v>25</v>
      </c>
      <c r="B19" s="25">
        <v>0</v>
      </c>
      <c r="C19" s="23"/>
      <c r="D19" s="25"/>
      <c r="E19" s="12">
        <f t="shared" si="2"/>
        <v>0</v>
      </c>
      <c r="F19" s="13" t="e">
        <f t="shared" si="3"/>
        <v>#DIV/0!</v>
      </c>
      <c r="G19" s="14" t="e">
        <f t="shared" si="4"/>
        <v>#DIV/0!</v>
      </c>
      <c r="H19" s="10"/>
    </row>
    <row r="20" s="1" customFormat="1" ht="21" hidden="1" customHeight="1" spans="1:8">
      <c r="A20" s="26" t="s">
        <v>26</v>
      </c>
      <c r="B20" s="25">
        <v>0</v>
      </c>
      <c r="C20" s="23"/>
      <c r="D20" s="25"/>
      <c r="E20" s="12">
        <f t="shared" si="2"/>
        <v>0</v>
      </c>
      <c r="F20" s="13" t="e">
        <f t="shared" si="3"/>
        <v>#DIV/0!</v>
      </c>
      <c r="G20" s="14" t="e">
        <f t="shared" si="4"/>
        <v>#DIV/0!</v>
      </c>
      <c r="H20" s="10"/>
    </row>
    <row r="21" s="1" customFormat="1" ht="21" hidden="1" customHeight="1" spans="1:8">
      <c r="A21" s="26" t="s">
        <v>27</v>
      </c>
      <c r="B21" s="25">
        <v>0</v>
      </c>
      <c r="C21" s="23"/>
      <c r="D21" s="25"/>
      <c r="E21" s="12">
        <f t="shared" si="2"/>
        <v>0</v>
      </c>
      <c r="F21" s="13"/>
      <c r="G21" s="14" t="e">
        <f t="shared" si="4"/>
        <v>#DIV/0!</v>
      </c>
      <c r="H21" s="10"/>
    </row>
    <row r="22" s="1" customFormat="1" ht="21" hidden="1" customHeight="1" spans="1:8">
      <c r="A22" s="26" t="s">
        <v>28</v>
      </c>
      <c r="B22" s="25">
        <v>0</v>
      </c>
      <c r="C22" s="23"/>
      <c r="D22" s="25"/>
      <c r="E22" s="12">
        <f t="shared" si="2"/>
        <v>0</v>
      </c>
      <c r="F22" s="13"/>
      <c r="G22" s="14" t="e">
        <f t="shared" si="4"/>
        <v>#DIV/0!</v>
      </c>
      <c r="H22" s="10"/>
    </row>
    <row r="23" s="1" customFormat="1" ht="21" hidden="1" customHeight="1" spans="1:8">
      <c r="A23" s="26" t="s">
        <v>29</v>
      </c>
      <c r="B23" s="25">
        <v>0</v>
      </c>
      <c r="C23" s="23"/>
      <c r="D23" s="25"/>
      <c r="E23" s="12">
        <f t="shared" si="2"/>
        <v>0</v>
      </c>
      <c r="F23" s="13"/>
      <c r="G23" s="14" t="e">
        <f t="shared" si="4"/>
        <v>#DIV/0!</v>
      </c>
      <c r="H23" s="10"/>
    </row>
    <row r="24" s="1" customFormat="1" ht="21" hidden="1" customHeight="1" spans="1:8">
      <c r="A24" s="26" t="s">
        <v>30</v>
      </c>
      <c r="B24" s="25"/>
      <c r="C24" s="23"/>
      <c r="D24" s="25"/>
      <c r="E24" s="12">
        <f t="shared" si="2"/>
        <v>0</v>
      </c>
      <c r="F24" s="13"/>
      <c r="G24" s="14" t="e">
        <f t="shared" si="4"/>
        <v>#DIV/0!</v>
      </c>
      <c r="H24" s="10"/>
    </row>
    <row r="25" s="1" customFormat="1" ht="21" hidden="1" customHeight="1" spans="1:8">
      <c r="A25" s="24" t="s">
        <v>31</v>
      </c>
      <c r="B25" s="25"/>
      <c r="C25" s="23"/>
      <c r="D25" s="25"/>
      <c r="E25" s="12">
        <f t="shared" si="2"/>
        <v>0</v>
      </c>
      <c r="F25" s="13"/>
      <c r="G25" s="14" t="e">
        <f t="shared" si="4"/>
        <v>#DIV/0!</v>
      </c>
      <c r="H25" s="10"/>
    </row>
    <row r="26" s="1" customFormat="1" ht="21" hidden="1" customHeight="1" spans="1:8">
      <c r="A26" s="26" t="s">
        <v>32</v>
      </c>
      <c r="B26" s="25"/>
      <c r="C26" s="23"/>
      <c r="D26" s="25"/>
      <c r="E26" s="12">
        <f t="shared" si="2"/>
        <v>0</v>
      </c>
      <c r="F26" s="13"/>
      <c r="G26" s="14" t="e">
        <f t="shared" si="4"/>
        <v>#DIV/0!</v>
      </c>
      <c r="H26" s="10"/>
    </row>
    <row r="27" s="1" customFormat="1" ht="21" hidden="1" customHeight="1" spans="1:8">
      <c r="A27" s="26" t="s">
        <v>33</v>
      </c>
      <c r="B27" s="12"/>
      <c r="C27" s="23"/>
      <c r="D27" s="12"/>
      <c r="E27" s="12">
        <f t="shared" si="2"/>
        <v>0</v>
      </c>
      <c r="F27" s="13"/>
      <c r="G27" s="14"/>
      <c r="H27" s="10"/>
    </row>
    <row r="28" s="1" customFormat="1" ht="21" customHeight="1" spans="1:8">
      <c r="A28" s="26" t="s">
        <v>34</v>
      </c>
      <c r="B28" s="25">
        <v>8160</v>
      </c>
      <c r="C28" s="23">
        <v>7346</v>
      </c>
      <c r="D28" s="25">
        <v>9217</v>
      </c>
      <c r="E28" s="12">
        <f t="shared" si="2"/>
        <v>9217</v>
      </c>
      <c r="F28" s="13">
        <f t="shared" ref="F28:F52" si="5">ROUND((E28/D28)*100,1)</f>
        <v>100</v>
      </c>
      <c r="G28" s="14">
        <f t="shared" ref="G28:G50" si="6">ROUND((E28/B28-1)*100,1)</f>
        <v>13</v>
      </c>
      <c r="H28" s="10"/>
    </row>
    <row r="29" s="1" customFormat="1" ht="21" customHeight="1" spans="1:8">
      <c r="A29" s="26" t="s">
        <v>35</v>
      </c>
      <c r="B29" s="25">
        <v>12835</v>
      </c>
      <c r="C29" s="23">
        <v>12064</v>
      </c>
      <c r="D29" s="25">
        <v>13275</v>
      </c>
      <c r="E29" s="12">
        <f t="shared" si="2"/>
        <v>13275</v>
      </c>
      <c r="F29" s="13">
        <f t="shared" si="5"/>
        <v>100</v>
      </c>
      <c r="G29" s="14">
        <f t="shared" si="6"/>
        <v>3.4</v>
      </c>
      <c r="H29" s="10"/>
    </row>
    <row r="30" s="1" customFormat="1" ht="21" customHeight="1" spans="1:8">
      <c r="A30" s="26" t="s">
        <v>36</v>
      </c>
      <c r="B30" s="25">
        <v>1672</v>
      </c>
      <c r="C30" s="23">
        <v>1550</v>
      </c>
      <c r="D30" s="25">
        <v>8000</v>
      </c>
      <c r="E30" s="12">
        <f t="shared" si="2"/>
        <v>8000</v>
      </c>
      <c r="F30" s="13">
        <f t="shared" si="5"/>
        <v>100</v>
      </c>
      <c r="G30" s="14">
        <f t="shared" si="6"/>
        <v>378.5</v>
      </c>
      <c r="H30" s="10"/>
    </row>
    <row r="31" s="1" customFormat="1" ht="21" customHeight="1" spans="1:8">
      <c r="A31" s="26" t="s">
        <v>37</v>
      </c>
      <c r="B31" s="25">
        <v>8749</v>
      </c>
      <c r="C31" s="23">
        <v>5886</v>
      </c>
      <c r="D31" s="25">
        <v>7973</v>
      </c>
      <c r="E31" s="12">
        <f t="shared" si="2"/>
        <v>7973</v>
      </c>
      <c r="F31" s="13">
        <f t="shared" si="5"/>
        <v>100</v>
      </c>
      <c r="G31" s="14">
        <f t="shared" si="6"/>
        <v>-8.9</v>
      </c>
      <c r="H31" s="10"/>
    </row>
    <row r="32" s="1" customFormat="1" ht="21" hidden="1" customHeight="1" spans="1:8">
      <c r="A32" s="27" t="s">
        <v>38</v>
      </c>
      <c r="B32" s="25"/>
      <c r="C32" s="23"/>
      <c r="D32" s="25"/>
      <c r="E32" s="12">
        <f t="shared" si="2"/>
        <v>0</v>
      </c>
      <c r="F32" s="13" t="e">
        <f t="shared" si="5"/>
        <v>#DIV/0!</v>
      </c>
      <c r="G32" s="14" t="e">
        <f t="shared" si="6"/>
        <v>#DIV/0!</v>
      </c>
      <c r="H32" s="10"/>
    </row>
    <row r="33" s="1" customFormat="1" ht="21" hidden="1" customHeight="1" spans="1:8">
      <c r="A33" s="27" t="s">
        <v>39</v>
      </c>
      <c r="B33" s="25"/>
      <c r="C33" s="23"/>
      <c r="D33" s="25"/>
      <c r="E33" s="12">
        <f t="shared" si="2"/>
        <v>0</v>
      </c>
      <c r="F33" s="13" t="e">
        <f t="shared" si="5"/>
        <v>#DIV/0!</v>
      </c>
      <c r="G33" s="14" t="e">
        <f t="shared" si="6"/>
        <v>#DIV/0!</v>
      </c>
      <c r="H33" s="10"/>
    </row>
    <row r="34" s="1" customFormat="1" ht="21" hidden="1" customHeight="1" spans="1:8">
      <c r="A34" s="27" t="s">
        <v>40</v>
      </c>
      <c r="B34" s="25"/>
      <c r="C34" s="23"/>
      <c r="D34" s="25"/>
      <c r="E34" s="12">
        <f t="shared" si="2"/>
        <v>0</v>
      </c>
      <c r="F34" s="13" t="e">
        <f t="shared" si="5"/>
        <v>#DIV/0!</v>
      </c>
      <c r="G34" s="14" t="e">
        <f t="shared" si="6"/>
        <v>#DIV/0!</v>
      </c>
      <c r="H34" s="10"/>
    </row>
    <row r="35" s="1" customFormat="1" ht="21" customHeight="1" spans="1:8">
      <c r="A35" s="27" t="s">
        <v>41</v>
      </c>
      <c r="B35" s="25">
        <v>1493</v>
      </c>
      <c r="C35" s="23">
        <v>652</v>
      </c>
      <c r="D35" s="25">
        <v>830</v>
      </c>
      <c r="E35" s="12">
        <f t="shared" si="2"/>
        <v>830</v>
      </c>
      <c r="F35" s="13">
        <f t="shared" si="5"/>
        <v>100</v>
      </c>
      <c r="G35" s="14">
        <f t="shared" si="6"/>
        <v>-44.4</v>
      </c>
      <c r="H35" s="10"/>
    </row>
    <row r="36" s="1" customFormat="1" ht="21" customHeight="1" spans="1:8">
      <c r="A36" s="27" t="s">
        <v>42</v>
      </c>
      <c r="B36" s="25">
        <v>12913</v>
      </c>
      <c r="C36" s="23">
        <v>11392</v>
      </c>
      <c r="D36" s="25">
        <v>12551</v>
      </c>
      <c r="E36" s="12">
        <f t="shared" si="2"/>
        <v>12551</v>
      </c>
      <c r="F36" s="13">
        <f t="shared" si="5"/>
        <v>100</v>
      </c>
      <c r="G36" s="14">
        <f t="shared" si="6"/>
        <v>-2.8</v>
      </c>
      <c r="H36" s="10"/>
    </row>
    <row r="37" s="1" customFormat="1" ht="21" hidden="1" customHeight="1" spans="1:8">
      <c r="A37" s="27" t="s">
        <v>43</v>
      </c>
      <c r="B37" s="12"/>
      <c r="C37" s="23"/>
      <c r="D37" s="12"/>
      <c r="E37" s="12">
        <f t="shared" si="2"/>
        <v>0</v>
      </c>
      <c r="F37" s="13" t="e">
        <f t="shared" si="5"/>
        <v>#DIV/0!</v>
      </c>
      <c r="G37" s="14" t="e">
        <f t="shared" si="6"/>
        <v>#DIV/0!</v>
      </c>
      <c r="H37" s="10"/>
    </row>
    <row r="38" s="1" customFormat="1" ht="21" customHeight="1" spans="1:8">
      <c r="A38" s="27" t="s">
        <v>44</v>
      </c>
      <c r="B38" s="25">
        <v>539</v>
      </c>
      <c r="C38" s="23">
        <v>533</v>
      </c>
      <c r="D38" s="25">
        <v>1598</v>
      </c>
      <c r="E38" s="12">
        <f t="shared" si="2"/>
        <v>1598</v>
      </c>
      <c r="F38" s="13">
        <f t="shared" si="5"/>
        <v>100</v>
      </c>
      <c r="G38" s="14">
        <f t="shared" si="6"/>
        <v>196.5</v>
      </c>
      <c r="H38" s="10"/>
    </row>
    <row r="39" s="1" customFormat="1" ht="21" customHeight="1" spans="1:8">
      <c r="A39" s="27" t="s">
        <v>45</v>
      </c>
      <c r="B39" s="25">
        <v>23604</v>
      </c>
      <c r="C39" s="23">
        <v>18607</v>
      </c>
      <c r="D39" s="25">
        <v>24363</v>
      </c>
      <c r="E39" s="12">
        <f t="shared" si="2"/>
        <v>24363</v>
      </c>
      <c r="F39" s="13">
        <f t="shared" si="5"/>
        <v>100</v>
      </c>
      <c r="G39" s="14">
        <f t="shared" si="6"/>
        <v>3.2</v>
      </c>
      <c r="H39" s="10"/>
    </row>
    <row r="40" s="1" customFormat="1" ht="21" customHeight="1" spans="1:8">
      <c r="A40" s="27" t="s">
        <v>46</v>
      </c>
      <c r="B40" s="25">
        <v>19911</v>
      </c>
      <c r="C40" s="23">
        <v>16872</v>
      </c>
      <c r="D40" s="25">
        <v>11979</v>
      </c>
      <c r="E40" s="12">
        <f t="shared" si="2"/>
        <v>11979</v>
      </c>
      <c r="F40" s="13">
        <f t="shared" si="5"/>
        <v>100</v>
      </c>
      <c r="G40" s="14">
        <f t="shared" si="6"/>
        <v>-39.8</v>
      </c>
      <c r="H40" s="10"/>
    </row>
    <row r="41" s="1" customFormat="1" ht="21" customHeight="1" spans="1:8">
      <c r="A41" s="27" t="s">
        <v>47</v>
      </c>
      <c r="B41" s="25">
        <v>1278</v>
      </c>
      <c r="C41" s="23">
        <v>285</v>
      </c>
      <c r="D41" s="25">
        <v>1252</v>
      </c>
      <c r="E41" s="12">
        <f t="shared" si="2"/>
        <v>1252</v>
      </c>
      <c r="F41" s="13">
        <f t="shared" si="5"/>
        <v>100</v>
      </c>
      <c r="G41" s="14">
        <f t="shared" si="6"/>
        <v>-2</v>
      </c>
      <c r="H41" s="10"/>
    </row>
    <row r="42" s="1" customFormat="1" ht="21" hidden="1" customHeight="1" spans="1:8">
      <c r="A42" s="27" t="s">
        <v>48</v>
      </c>
      <c r="B42" s="25"/>
      <c r="C42" s="23"/>
      <c r="D42" s="25"/>
      <c r="E42" s="12">
        <f t="shared" si="2"/>
        <v>0</v>
      </c>
      <c r="F42" s="13" t="e">
        <f t="shared" si="5"/>
        <v>#DIV/0!</v>
      </c>
      <c r="G42" s="14" t="e">
        <f t="shared" si="6"/>
        <v>#DIV/0!</v>
      </c>
      <c r="H42" s="10"/>
    </row>
    <row r="43" s="1" customFormat="1" ht="21" customHeight="1" spans="1:8">
      <c r="A43" s="27" t="s">
        <v>49</v>
      </c>
      <c r="B43" s="25">
        <v>18605</v>
      </c>
      <c r="C43" s="23">
        <v>7023</v>
      </c>
      <c r="D43" s="25">
        <v>18844</v>
      </c>
      <c r="E43" s="12">
        <f t="shared" si="2"/>
        <v>18844</v>
      </c>
      <c r="F43" s="13">
        <f t="shared" si="5"/>
        <v>100</v>
      </c>
      <c r="G43" s="14">
        <f t="shared" si="6"/>
        <v>1.3</v>
      </c>
      <c r="H43" s="10"/>
    </row>
    <row r="44" s="1" customFormat="1" ht="21" customHeight="1" spans="1:8">
      <c r="A44" s="27" t="s">
        <v>50</v>
      </c>
      <c r="B44" s="25">
        <v>3097</v>
      </c>
      <c r="C44" s="23">
        <v>40</v>
      </c>
      <c r="D44" s="25">
        <v>4698</v>
      </c>
      <c r="E44" s="12">
        <f t="shared" si="2"/>
        <v>4698</v>
      </c>
      <c r="F44" s="13">
        <f t="shared" si="5"/>
        <v>100</v>
      </c>
      <c r="G44" s="14">
        <f t="shared" si="6"/>
        <v>51.7</v>
      </c>
      <c r="H44" s="10"/>
    </row>
    <row r="45" s="1" customFormat="1" ht="21" hidden="1" customHeight="1" spans="1:8">
      <c r="A45" s="27" t="s">
        <v>51</v>
      </c>
      <c r="B45" s="25"/>
      <c r="C45" s="23"/>
      <c r="D45" s="25"/>
      <c r="E45" s="12">
        <f t="shared" si="2"/>
        <v>0</v>
      </c>
      <c r="F45" s="13" t="e">
        <f t="shared" si="5"/>
        <v>#DIV/0!</v>
      </c>
      <c r="G45" s="14" t="e">
        <f t="shared" si="6"/>
        <v>#DIV/0!</v>
      </c>
      <c r="H45" s="10"/>
    </row>
    <row r="46" s="1" customFormat="1" ht="21" hidden="1" customHeight="1" spans="1:8">
      <c r="A46" s="27" t="s">
        <v>52</v>
      </c>
      <c r="B46" s="25"/>
      <c r="C46" s="23"/>
      <c r="D46" s="25"/>
      <c r="E46" s="12">
        <f t="shared" si="2"/>
        <v>0</v>
      </c>
      <c r="F46" s="13" t="e">
        <f t="shared" si="5"/>
        <v>#DIV/0!</v>
      </c>
      <c r="G46" s="14" t="e">
        <f t="shared" si="6"/>
        <v>#DIV/0!</v>
      </c>
      <c r="H46" s="10"/>
    </row>
    <row r="47" s="1" customFormat="1" ht="21" hidden="1" customHeight="1" spans="1:8">
      <c r="A47" s="27" t="s">
        <v>53</v>
      </c>
      <c r="B47" s="25"/>
      <c r="C47" s="23"/>
      <c r="D47" s="25"/>
      <c r="E47" s="12">
        <f t="shared" si="2"/>
        <v>0</v>
      </c>
      <c r="F47" s="13" t="e">
        <f t="shared" si="5"/>
        <v>#DIV/0!</v>
      </c>
      <c r="G47" s="14" t="e">
        <f t="shared" si="6"/>
        <v>#DIV/0!</v>
      </c>
      <c r="H47" s="10"/>
    </row>
    <row r="48" s="1" customFormat="1" ht="21" hidden="1" customHeight="1" spans="1:8">
      <c r="A48" s="27" t="s">
        <v>54</v>
      </c>
      <c r="B48" s="25"/>
      <c r="C48" s="23"/>
      <c r="D48" s="25"/>
      <c r="E48" s="12">
        <f t="shared" si="2"/>
        <v>0</v>
      </c>
      <c r="F48" s="13" t="e">
        <f t="shared" si="5"/>
        <v>#DIV/0!</v>
      </c>
      <c r="G48" s="14" t="e">
        <f t="shared" si="6"/>
        <v>#DIV/0!</v>
      </c>
      <c r="H48" s="10"/>
    </row>
    <row r="49" s="1" customFormat="1" ht="21" customHeight="1" spans="1:8">
      <c r="A49" s="27" t="s">
        <v>55</v>
      </c>
      <c r="B49" s="25">
        <v>1292</v>
      </c>
      <c r="C49" s="23">
        <v>738</v>
      </c>
      <c r="D49" s="25">
        <v>705</v>
      </c>
      <c r="E49" s="12">
        <f t="shared" si="2"/>
        <v>705</v>
      </c>
      <c r="F49" s="13">
        <f t="shared" si="5"/>
        <v>100</v>
      </c>
      <c r="G49" s="14">
        <f t="shared" si="6"/>
        <v>-45.4</v>
      </c>
      <c r="H49" s="10"/>
    </row>
    <row r="50" s="1" customFormat="1" ht="21" hidden="1" customHeight="1" spans="1:8">
      <c r="A50" s="27" t="s">
        <v>56</v>
      </c>
      <c r="B50" s="12"/>
      <c r="C50" s="23"/>
      <c r="D50" s="12"/>
      <c r="E50" s="12">
        <f t="shared" si="2"/>
        <v>0</v>
      </c>
      <c r="F50" s="13" t="e">
        <f t="shared" si="5"/>
        <v>#DIV/0!</v>
      </c>
      <c r="G50" s="14" t="e">
        <f t="shared" si="6"/>
        <v>#DIV/0!</v>
      </c>
      <c r="H50" s="10"/>
    </row>
    <row r="51" s="1" customFormat="1" ht="21" customHeight="1" spans="1:8">
      <c r="A51" s="27" t="s">
        <v>57</v>
      </c>
      <c r="B51" s="12"/>
      <c r="C51" s="23"/>
      <c r="D51" s="12">
        <v>503</v>
      </c>
      <c r="E51" s="12">
        <f t="shared" si="2"/>
        <v>503</v>
      </c>
      <c r="F51" s="13">
        <f t="shared" si="5"/>
        <v>100</v>
      </c>
      <c r="G51" s="14"/>
      <c r="H51" s="10"/>
    </row>
    <row r="52" s="1" customFormat="1" ht="21" hidden="1" customHeight="1" spans="1:8">
      <c r="A52" s="27" t="s">
        <v>58</v>
      </c>
      <c r="B52" s="28"/>
      <c r="C52" s="23"/>
      <c r="D52" s="28"/>
      <c r="E52" s="12">
        <f t="shared" si="2"/>
        <v>0</v>
      </c>
      <c r="F52" s="13" t="e">
        <f t="shared" si="5"/>
        <v>#DIV/0!</v>
      </c>
      <c r="G52" s="14" t="e">
        <f t="shared" ref="G52:G58" si="7">ROUND((E52/B52-1)*100,1)</f>
        <v>#DIV/0!</v>
      </c>
      <c r="H52" s="10"/>
    </row>
    <row r="53" s="1" customFormat="1" ht="21" customHeight="1" spans="1:8">
      <c r="A53" s="26" t="s">
        <v>59</v>
      </c>
      <c r="B53" s="25">
        <v>2933</v>
      </c>
      <c r="C53" s="23"/>
      <c r="D53" s="25"/>
      <c r="E53" s="12">
        <f t="shared" si="2"/>
        <v>0</v>
      </c>
      <c r="F53" s="13"/>
      <c r="G53" s="14">
        <f t="shared" si="7"/>
        <v>-100</v>
      </c>
      <c r="H53" s="10"/>
    </row>
    <row r="54" s="1" customFormat="1" ht="21" customHeight="1" spans="1:8">
      <c r="A54" s="17" t="s">
        <v>60</v>
      </c>
      <c r="B54" s="29">
        <v>31324</v>
      </c>
      <c r="C54" s="30">
        <v>3565</v>
      </c>
      <c r="D54" s="29">
        <v>37226</v>
      </c>
      <c r="E54" s="12">
        <f t="shared" si="2"/>
        <v>37226</v>
      </c>
      <c r="F54" s="13">
        <f t="shared" ref="F54:F58" si="8">ROUND((E54/D54)*100,1)</f>
        <v>100</v>
      </c>
      <c r="G54" s="14">
        <f t="shared" si="7"/>
        <v>18.8</v>
      </c>
      <c r="H54" s="10"/>
    </row>
    <row r="55" s="1" customFormat="1" ht="21" customHeight="1" spans="1:8">
      <c r="A55" s="15" t="s">
        <v>61</v>
      </c>
      <c r="B55" s="12">
        <v>15300</v>
      </c>
      <c r="C55" s="31">
        <v>4900</v>
      </c>
      <c r="D55" s="12">
        <v>21600</v>
      </c>
      <c r="E55" s="12">
        <f t="shared" si="2"/>
        <v>21600</v>
      </c>
      <c r="F55" s="13">
        <f t="shared" si="8"/>
        <v>100</v>
      </c>
      <c r="G55" s="14">
        <f t="shared" si="7"/>
        <v>41.2</v>
      </c>
      <c r="H55" s="10"/>
    </row>
    <row r="56" s="1" customFormat="1" ht="21" customHeight="1" spans="1:8">
      <c r="A56" s="15" t="s">
        <v>62</v>
      </c>
      <c r="B56" s="12">
        <v>50</v>
      </c>
      <c r="C56" s="31"/>
      <c r="D56" s="12"/>
      <c r="E56" s="12">
        <f t="shared" si="2"/>
        <v>0</v>
      </c>
      <c r="F56" s="13"/>
      <c r="G56" s="14">
        <f t="shared" si="7"/>
        <v>-100</v>
      </c>
      <c r="H56" s="10"/>
    </row>
    <row r="57" s="1" customFormat="1" ht="21" customHeight="1" spans="1:8">
      <c r="A57" s="15" t="s">
        <v>63</v>
      </c>
      <c r="B57" s="12">
        <v>5562</v>
      </c>
      <c r="C57" s="31">
        <v>2353</v>
      </c>
      <c r="D57" s="12">
        <v>10496</v>
      </c>
      <c r="E57" s="12">
        <f t="shared" si="2"/>
        <v>10496</v>
      </c>
      <c r="F57" s="13">
        <f t="shared" si="8"/>
        <v>100</v>
      </c>
      <c r="G57" s="14">
        <f t="shared" si="7"/>
        <v>88.7</v>
      </c>
      <c r="H57" s="10"/>
    </row>
    <row r="58" s="1" customFormat="1" ht="21" customHeight="1" spans="1:8">
      <c r="A58" s="15" t="s">
        <v>64</v>
      </c>
      <c r="B58" s="12">
        <v>319</v>
      </c>
      <c r="C58" s="31">
        <v>2819</v>
      </c>
      <c r="D58" s="12">
        <v>3269</v>
      </c>
      <c r="E58" s="12">
        <f t="shared" si="2"/>
        <v>3269</v>
      </c>
      <c r="F58" s="13">
        <f t="shared" si="8"/>
        <v>100</v>
      </c>
      <c r="G58" s="14">
        <f t="shared" si="7"/>
        <v>924.8</v>
      </c>
      <c r="H58" s="32"/>
    </row>
  </sheetData>
  <mergeCells count="2">
    <mergeCell ref="A1:H1"/>
    <mergeCell ref="H4:H5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2022-09-22T00:39:58Z</dcterms:created>
  <dcterms:modified xsi:type="dcterms:W3CDTF">2022-09-22T00:41:02Z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220F1945A15E4C3B9542D03BF1F61E35</vt:lpwstr>
  </property>
  <property fmtid="{D5CDD505-2E9C-101B-9397-08002B2CF9AE}" pid="3" name="KSOProductBuildVer">
    <vt:lpwstr>2052-11.1.0.12358</vt:lpwstr>
  </property>
</Properties>
</file>