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正版用户</author>
  </authors>
  <commentList>
    <comment ref="B36" authorId="0">
      <text>
        <r>
          <rPr>
            <sz val="9"/>
            <rFont val="宋体"/>
            <charset val="134"/>
          </rPr>
          <t>工商质监上解167万元，拖欠外国政府、国际金融组织贷款上解103万元，债券利息上解17万元，小额担保贷款省财政贴息-33万元，中央第二批农村危房改造资金清算-101万元，调减普惠金融发展专项97万元，出口退税上解15万元。环豫检查站装备建设经费上解150万元。</t>
        </r>
      </text>
    </comment>
    <comment ref="K36" authorId="0">
      <text>
        <r>
          <rPr>
            <sz val="9"/>
            <rFont val="宋体"/>
            <charset val="134"/>
          </rPr>
          <t>工商质监上解167万元，拖欠外国政府、国际金融组织贷款上解103万元，债券利息上解17万元，小额担保贷款省财政贴息-33万元，中央第二批农村危房改造资金清算-101万元，调减普惠金融发展专项97万元，出口退税上解15万元。</t>
        </r>
      </text>
    </comment>
    <comment ref="L36" authorId="0">
      <text>
        <r>
          <rPr>
            <sz val="9"/>
            <rFont val="宋体"/>
            <charset val="134"/>
          </rPr>
          <t>工商质监上解167万元，拖欠外国政府、国际金融组织贷款上解103万元，债券利息上解17万元，小额担保贷款省财政贴息-33万元，中央第二批农村危房改造资金清算-101万元，调减普惠金融发展专项97万元，出口退税上解15万元。</t>
        </r>
      </text>
    </comment>
  </commentList>
</comments>
</file>

<file path=xl/sharedStrings.xml><?xml version="1.0" encoding="utf-8"?>
<sst xmlns="http://schemas.openxmlformats.org/spreadsheetml/2006/main" count="53" uniqueCount="50">
  <si>
    <t>2021年新县一般公共预算支出决算表</t>
  </si>
  <si>
    <t>单位：万元</t>
  </si>
  <si>
    <t>项       目</t>
  </si>
  <si>
    <t>2020年支出决算数</t>
  </si>
  <si>
    <t>2021年年初支出预算数</t>
  </si>
  <si>
    <t>调整预算数</t>
  </si>
  <si>
    <t>2021年支出决算数</t>
  </si>
  <si>
    <t>决算数比上年决算数增减（%）</t>
  </si>
  <si>
    <t>支出总计</t>
  </si>
  <si>
    <t>财力支出</t>
  </si>
  <si>
    <t>上级补助专款支出</t>
  </si>
  <si>
    <t>总支出</t>
  </si>
  <si>
    <t>财力</t>
  </si>
  <si>
    <t>一般公共预算支出总计</t>
  </si>
  <si>
    <t>一、本级一般公共预算支出合计</t>
  </si>
  <si>
    <t>1、一般公共服务支出</t>
  </si>
  <si>
    <t>2、公共安全支出</t>
  </si>
  <si>
    <t>3、教育支出</t>
  </si>
  <si>
    <t>4、科学技术支出</t>
  </si>
  <si>
    <t>5、文化旅游体育与传媒支出</t>
  </si>
  <si>
    <t>6、社会保障和就业支出</t>
  </si>
  <si>
    <t>7、卫生健康支出</t>
  </si>
  <si>
    <t>8、节能环保支出</t>
  </si>
  <si>
    <t>9、城乡社区支出</t>
  </si>
  <si>
    <r>
      <t>1</t>
    </r>
    <r>
      <rPr>
        <sz val="12"/>
        <rFont val="宋体"/>
        <charset val="134"/>
      </rPr>
      <t>0</t>
    </r>
    <r>
      <rPr>
        <sz val="12"/>
        <rFont val="宋体"/>
        <charset val="134"/>
      </rPr>
      <t>、农林水支出</t>
    </r>
  </si>
  <si>
    <r>
      <t>1</t>
    </r>
    <r>
      <rPr>
        <sz val="12"/>
        <rFont val="宋体"/>
        <charset val="134"/>
      </rPr>
      <t>1</t>
    </r>
    <r>
      <rPr>
        <sz val="12"/>
        <rFont val="宋体"/>
        <charset val="134"/>
      </rPr>
      <t>、交通运输支出</t>
    </r>
  </si>
  <si>
    <r>
      <t>1</t>
    </r>
    <r>
      <rPr>
        <sz val="12"/>
        <rFont val="宋体"/>
        <charset val="134"/>
      </rPr>
      <t>2</t>
    </r>
    <r>
      <rPr>
        <sz val="12"/>
        <rFont val="宋体"/>
        <charset val="134"/>
      </rPr>
      <t>、资源勘探信息等支出</t>
    </r>
  </si>
  <si>
    <r>
      <t>1</t>
    </r>
    <r>
      <rPr>
        <sz val="12"/>
        <rFont val="宋体"/>
        <charset val="134"/>
      </rPr>
      <t>3</t>
    </r>
    <r>
      <rPr>
        <sz val="12"/>
        <rFont val="宋体"/>
        <charset val="134"/>
      </rPr>
      <t>、商业服务业等支出</t>
    </r>
  </si>
  <si>
    <t>14、自然资源海洋气象等支出</t>
  </si>
  <si>
    <r>
      <t>1</t>
    </r>
    <r>
      <rPr>
        <sz val="12"/>
        <rFont val="宋体"/>
        <charset val="134"/>
      </rPr>
      <t>5</t>
    </r>
    <r>
      <rPr>
        <sz val="12"/>
        <rFont val="宋体"/>
        <charset val="134"/>
      </rPr>
      <t>、住房保障支出</t>
    </r>
  </si>
  <si>
    <r>
      <t>1</t>
    </r>
    <r>
      <rPr>
        <sz val="12"/>
        <rFont val="宋体"/>
        <charset val="134"/>
      </rPr>
      <t>6</t>
    </r>
    <r>
      <rPr>
        <sz val="12"/>
        <rFont val="宋体"/>
        <charset val="134"/>
      </rPr>
      <t>、粮油物资储备支出</t>
    </r>
  </si>
  <si>
    <t>17、灾害防治及应急管理支出</t>
  </si>
  <si>
    <t>19、预备费</t>
  </si>
  <si>
    <t>20、债务付息支出</t>
  </si>
  <si>
    <t>21、其他支出</t>
  </si>
  <si>
    <t>22、转移性支出</t>
  </si>
  <si>
    <t>二、上解上级支出合计</t>
  </si>
  <si>
    <t>1、体制结算上解</t>
  </si>
  <si>
    <t>2、地税增量经费</t>
  </si>
  <si>
    <t>3、税务部门经费划转上解（基数）</t>
  </si>
  <si>
    <t>4、上划“两税”征管人员经费基数</t>
  </si>
  <si>
    <t>5、市集中县级财力</t>
  </si>
  <si>
    <t>6、新体制上划地方增量收入</t>
  </si>
  <si>
    <t>7、养老机构上解</t>
  </si>
  <si>
    <t>8、债券发行费用</t>
  </si>
  <si>
    <t>9、其他上解（含工商质监食药监机构下划收入上解）</t>
  </si>
  <si>
    <t>三、调出资金</t>
  </si>
  <si>
    <t>四、债务还本支出</t>
  </si>
  <si>
    <t>五、补充预算稳定调节基金</t>
  </si>
  <si>
    <t>注：此表中“本级”指县级，含县、乡。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</si>
</sst>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_렀"/>
    <numFmt numFmtId="177" formatCode="0.0_ "/>
    <numFmt numFmtId="178" formatCode="0_ "/>
    <numFmt numFmtId="179" formatCode="0_);[Red]\(0\)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family val="3"/>
      <charset val="134"/>
    </font>
    <font>
      <b/>
      <sz val="16"/>
      <name val="黑体"/>
      <family val="3"/>
      <charset val="134"/>
    </font>
    <font>
      <sz val="1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family val="2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" fillId="0" borderId="0"/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3" borderId="13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6" fillId="0" borderId="0"/>
  </cellStyleXfs>
  <cellXfs count="41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176" fontId="1" fillId="2" borderId="2" xfId="1" applyNumberFormat="1" applyFont="1" applyFill="1" applyBorder="1" applyAlignment="1">
      <alignment horizontal="right" vertical="center" wrapText="1"/>
    </xf>
    <xf numFmtId="176" fontId="1" fillId="2" borderId="2" xfId="1" applyNumberFormat="1" applyFont="1" applyFill="1" applyBorder="1" applyAlignment="1">
      <alignment horizontal="right" vertical="center"/>
    </xf>
    <xf numFmtId="0" fontId="5" fillId="2" borderId="2" xfId="1" applyFont="1" applyFill="1" applyBorder="1" applyAlignment="1">
      <alignment horizontal="left" vertical="center"/>
    </xf>
    <xf numFmtId="0" fontId="1" fillId="2" borderId="2" xfId="1" applyFont="1" applyFill="1" applyBorder="1" applyAlignment="1">
      <alignment horizontal="left" vertical="center" indent="1"/>
    </xf>
    <xf numFmtId="0" fontId="1" fillId="2" borderId="2" xfId="1" applyFill="1" applyBorder="1">
      <alignment vertical="center"/>
    </xf>
    <xf numFmtId="176" fontId="1" fillId="2" borderId="2" xfId="1" applyNumberFormat="1" applyFont="1" applyFill="1" applyBorder="1" applyAlignment="1">
      <alignment vertical="center"/>
    </xf>
    <xf numFmtId="178" fontId="1" fillId="2" borderId="2" xfId="1" applyNumberFormat="1" applyFont="1" applyFill="1" applyBorder="1" applyAlignment="1">
      <alignment horizontal="right" vertical="center"/>
    </xf>
    <xf numFmtId="0" fontId="1" fillId="2" borderId="2" xfId="51" applyFill="1" applyBorder="1" applyAlignment="1">
      <alignment horizontal="left" vertical="center" indent="1"/>
    </xf>
    <xf numFmtId="0" fontId="1" fillId="2" borderId="2" xfId="15" applyFont="1" applyFill="1" applyBorder="1" applyAlignment="1">
      <alignment horizontal="left" vertical="center" indent="1"/>
    </xf>
    <xf numFmtId="0" fontId="4" fillId="2" borderId="2" xfId="1" applyFont="1" applyFill="1" applyBorder="1" applyAlignment="1">
      <alignment horizontal="left" vertical="center" wrapText="1" indent="1"/>
    </xf>
    <xf numFmtId="178" fontId="1" fillId="2" borderId="2" xfId="53" applyNumberFormat="1" applyFont="1" applyFill="1" applyBorder="1" applyAlignment="1">
      <alignment horizontal="right" vertical="center" wrapText="1"/>
    </xf>
    <xf numFmtId="0" fontId="1" fillId="2" borderId="2" xfId="1" applyFont="1" applyFill="1" applyBorder="1" applyAlignment="1">
      <alignment horizontal="right" vertical="center"/>
    </xf>
    <xf numFmtId="0" fontId="1" fillId="2" borderId="2" xfId="52" applyFill="1" applyBorder="1" applyAlignment="1">
      <alignment horizontal="right" vertical="center"/>
    </xf>
    <xf numFmtId="179" fontId="1" fillId="2" borderId="2" xfId="53" applyNumberFormat="1" applyFont="1" applyFill="1" applyBorder="1" applyAlignment="1">
      <alignment horizontal="right" vertical="center" wrapText="1"/>
    </xf>
    <xf numFmtId="0" fontId="1" fillId="2" borderId="2" xfId="52" applyFont="1" applyFill="1" applyBorder="1" applyAlignment="1">
      <alignment horizontal="right" vertical="center"/>
    </xf>
    <xf numFmtId="178" fontId="4" fillId="2" borderId="2" xfId="53" applyNumberFormat="1" applyFont="1" applyFill="1" applyBorder="1" applyAlignment="1">
      <alignment horizontal="right" vertical="center" wrapText="1"/>
    </xf>
    <xf numFmtId="0" fontId="4" fillId="2" borderId="6" xfId="1" applyFont="1" applyFill="1" applyBorder="1" applyAlignment="1">
      <alignment horizontal="left" vertical="center" wrapText="1" indent="1"/>
    </xf>
    <xf numFmtId="179" fontId="4" fillId="2" borderId="2" xfId="53" applyNumberFormat="1" applyFont="1" applyFill="1" applyBorder="1" applyAlignment="1">
      <alignment horizontal="right" vertical="center" wrapText="1"/>
    </xf>
    <xf numFmtId="0" fontId="1" fillId="2" borderId="0" xfId="1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77" fontId="1" fillId="2" borderId="2" xfId="1" applyNumberFormat="1" applyFont="1" applyFill="1" applyBorder="1" applyAlignment="1">
      <alignment horizontal="right" vertical="center" wrapText="1"/>
    </xf>
    <xf numFmtId="176" fontId="1" fillId="2" borderId="2" xfId="0" applyNumberFormat="1" applyFont="1" applyFill="1" applyBorder="1" applyAlignment="1">
      <alignment horizontal="right" vertical="center" wrapText="1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176" fontId="1" fillId="2" borderId="0" xfId="0" applyNumberFormat="1" applyFont="1" applyFill="1" applyBorder="1" applyAlignment="1">
      <alignment vertical="center"/>
    </xf>
    <xf numFmtId="179" fontId="4" fillId="2" borderId="7" xfId="53" applyNumberFormat="1" applyFont="1" applyFill="1" applyBorder="1" applyAlignment="1">
      <alignment horizontal="right" vertical="center" wrapText="1"/>
    </xf>
    <xf numFmtId="179" fontId="1" fillId="2" borderId="7" xfId="53" applyNumberFormat="1" applyFont="1" applyFill="1" applyBorder="1" applyAlignment="1">
      <alignment horizontal="right" vertical="center" wrapText="1"/>
    </xf>
  </cellXfs>
  <cellStyles count="54">
    <cellStyle name="常规" xfId="0" builtinId="0"/>
    <cellStyle name="常规 18 3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常规 2 5 2 2" xfId="15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10 2 2" xfId="51"/>
    <cellStyle name="常规 22" xfId="52"/>
    <cellStyle name="常规_2013年财政收支大账(11月22日)3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2"/>
  <sheetViews>
    <sheetView tabSelected="1" workbookViewId="0">
      <selection activeCell="P7" sqref="P7"/>
    </sheetView>
  </sheetViews>
  <sheetFormatPr defaultColWidth="10" defaultRowHeight="15.6"/>
  <cols>
    <col min="1" max="1" width="35.5555555555556" style="1" customWidth="1"/>
    <col min="2" max="2" width="10" style="1" customWidth="1"/>
    <col min="3" max="3" width="9.88888888888889" style="1" customWidth="1"/>
    <col min="4" max="4" width="9" style="1" customWidth="1"/>
    <col min="5" max="5" width="9.66666666666667" style="1" customWidth="1"/>
    <col min="6" max="6" width="8.44444444444444" style="1" customWidth="1"/>
    <col min="7" max="7" width="9.66666666666667" style="1" customWidth="1"/>
    <col min="8" max="8" width="8.22222222222222" style="1" customWidth="1"/>
    <col min="9" max="9" width="9.88888888888889" style="1" customWidth="1"/>
    <col min="10" max="10" width="9.11111111111111" style="1" customWidth="1"/>
    <col min="11" max="12" width="10" style="1" hidden="1" customWidth="1"/>
    <col min="13" max="13" width="0.222222222222222" style="1" customWidth="1"/>
    <col min="14" max="16384" width="10" style="1"/>
  </cols>
  <sheetData>
    <row r="1" s="1" customFormat="1" ht="4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22.5" customHeight="1" spans="1:10">
      <c r="A2" s="5"/>
      <c r="B2" s="1"/>
      <c r="C2" s="5"/>
      <c r="D2" s="6"/>
      <c r="E2" s="6"/>
      <c r="F2" s="7"/>
      <c r="G2" s="5"/>
      <c r="H2" s="6" t="s">
        <v>1</v>
      </c>
      <c r="I2" s="6"/>
      <c r="J2" s="7"/>
    </row>
    <row r="3" s="1" customFormat="1" ht="21" customHeight="1" spans="1:10">
      <c r="A3" s="8" t="s">
        <v>2</v>
      </c>
      <c r="B3" s="9" t="s">
        <v>3</v>
      </c>
      <c r="C3" s="8" t="s">
        <v>4</v>
      </c>
      <c r="D3" s="8"/>
      <c r="E3" s="8"/>
      <c r="F3" s="8" t="s">
        <v>5</v>
      </c>
      <c r="G3" s="8" t="s">
        <v>6</v>
      </c>
      <c r="H3" s="8"/>
      <c r="I3" s="8"/>
      <c r="J3" s="32" t="s">
        <v>7</v>
      </c>
    </row>
    <row r="4" s="1" customFormat="1" ht="21" customHeight="1" spans="1:10">
      <c r="A4" s="8"/>
      <c r="B4" s="10"/>
      <c r="C4" s="8" t="s">
        <v>8</v>
      </c>
      <c r="D4" s="8" t="s">
        <v>9</v>
      </c>
      <c r="E4" s="8" t="s">
        <v>10</v>
      </c>
      <c r="F4" s="8"/>
      <c r="G4" s="8" t="s">
        <v>8</v>
      </c>
      <c r="H4" s="8" t="s">
        <v>9</v>
      </c>
      <c r="I4" s="8" t="s">
        <v>10</v>
      </c>
      <c r="J4" s="32"/>
    </row>
    <row r="5" s="2" customFormat="1" ht="21" customHeight="1" spans="1:12">
      <c r="A5" s="8"/>
      <c r="B5" s="11"/>
      <c r="C5" s="8"/>
      <c r="D5" s="8"/>
      <c r="E5" s="8"/>
      <c r="F5" s="8"/>
      <c r="G5" s="8"/>
      <c r="H5" s="8"/>
      <c r="I5" s="8"/>
      <c r="J5" s="32"/>
      <c r="K5" s="33" t="s">
        <v>11</v>
      </c>
      <c r="L5" s="33" t="s">
        <v>12</v>
      </c>
    </row>
    <row r="6" s="2" customFormat="1" ht="20" customHeight="1" spans="1:12">
      <c r="A6" s="12" t="s">
        <v>13</v>
      </c>
      <c r="B6" s="13">
        <f>SUM(B7,B29,B39:B41)</f>
        <v>324576</v>
      </c>
      <c r="C6" s="13">
        <f t="shared" ref="C6:C29" si="0">SUM(D6:E6)</f>
        <v>229365</v>
      </c>
      <c r="D6" s="13">
        <f t="shared" ref="D6:I6" si="1">SUM(D7,D29,D39:D41)</f>
        <v>225800</v>
      </c>
      <c r="E6" s="13">
        <f t="shared" si="1"/>
        <v>3565</v>
      </c>
      <c r="F6" s="14">
        <f t="shared" ref="F6:F41" si="2">SUM(G6)</f>
        <v>336653</v>
      </c>
      <c r="G6" s="13">
        <f t="shared" ref="G6:G41" si="3">SUM(H6:I6)</f>
        <v>336653</v>
      </c>
      <c r="H6" s="13">
        <f t="shared" si="1"/>
        <v>299427</v>
      </c>
      <c r="I6" s="13">
        <f t="shared" si="1"/>
        <v>37226</v>
      </c>
      <c r="J6" s="34">
        <f t="shared" ref="J6:J20" si="4">ROUND((G6/B6-1)*100,1)</f>
        <v>3.7</v>
      </c>
      <c r="K6" s="35">
        <f>SUM(K7,K27,K37)</f>
        <v>242767</v>
      </c>
      <c r="L6" s="35">
        <f>SUM(L7,L27,L37)</f>
        <v>205541</v>
      </c>
    </row>
    <row r="7" s="1" customFormat="1" ht="20" customHeight="1" spans="1:13">
      <c r="A7" s="15" t="s">
        <v>14</v>
      </c>
      <c r="B7" s="14">
        <f>SUM(B8:B28)</f>
        <v>303468</v>
      </c>
      <c r="C7" s="13">
        <f t="shared" si="0"/>
        <v>219365</v>
      </c>
      <c r="D7" s="14">
        <f t="shared" ref="D7:I7" si="5">SUM(D8:D28)</f>
        <v>215800</v>
      </c>
      <c r="E7" s="14">
        <f t="shared" si="5"/>
        <v>3565</v>
      </c>
      <c r="F7" s="14">
        <f t="shared" si="2"/>
        <v>306786</v>
      </c>
      <c r="G7" s="13">
        <f t="shared" si="3"/>
        <v>306786</v>
      </c>
      <c r="H7" s="14">
        <f t="shared" si="5"/>
        <v>269560</v>
      </c>
      <c r="I7" s="14">
        <f t="shared" si="5"/>
        <v>37226</v>
      </c>
      <c r="J7" s="34">
        <f t="shared" si="4"/>
        <v>1.1</v>
      </c>
      <c r="K7" s="36">
        <f>SUM(K8:K25)</f>
        <v>219891</v>
      </c>
      <c r="L7" s="37">
        <f>SUM(L8:L25)</f>
        <v>182665</v>
      </c>
      <c r="M7" s="38"/>
    </row>
    <row r="8" s="1" customFormat="1" ht="20" customHeight="1" spans="1:16">
      <c r="A8" s="16" t="s">
        <v>15</v>
      </c>
      <c r="B8" s="17">
        <v>42607</v>
      </c>
      <c r="C8" s="13">
        <f t="shared" si="0"/>
        <v>18611</v>
      </c>
      <c r="D8" s="14">
        <v>18560</v>
      </c>
      <c r="E8" s="14">
        <v>51</v>
      </c>
      <c r="F8" s="14">
        <f t="shared" si="2"/>
        <v>43268</v>
      </c>
      <c r="G8" s="13">
        <f t="shared" si="3"/>
        <v>43268</v>
      </c>
      <c r="H8" s="14">
        <v>42608</v>
      </c>
      <c r="I8" s="14">
        <v>660</v>
      </c>
      <c r="J8" s="34">
        <f t="shared" si="4"/>
        <v>1.6</v>
      </c>
      <c r="K8" s="1">
        <v>30614</v>
      </c>
      <c r="L8" s="38">
        <f t="shared" ref="L8:L25" si="6">K8-I8</f>
        <v>29954</v>
      </c>
      <c r="N8" s="38"/>
      <c r="O8" s="38"/>
      <c r="P8" s="38"/>
    </row>
    <row r="9" s="1" customFormat="1" ht="20" customHeight="1" spans="1:16">
      <c r="A9" s="16" t="s">
        <v>16</v>
      </c>
      <c r="B9" s="17">
        <v>13129</v>
      </c>
      <c r="C9" s="13">
        <f t="shared" si="0"/>
        <v>7212</v>
      </c>
      <c r="D9" s="14">
        <v>7212</v>
      </c>
      <c r="E9" s="14"/>
      <c r="F9" s="14">
        <f t="shared" si="2"/>
        <v>8597</v>
      </c>
      <c r="G9" s="13">
        <f t="shared" si="3"/>
        <v>8597</v>
      </c>
      <c r="H9" s="14">
        <v>8590</v>
      </c>
      <c r="I9" s="14">
        <v>7</v>
      </c>
      <c r="J9" s="34">
        <f t="shared" si="4"/>
        <v>-34.5</v>
      </c>
      <c r="K9" s="1">
        <v>9818</v>
      </c>
      <c r="L9" s="38">
        <f t="shared" si="6"/>
        <v>9811</v>
      </c>
      <c r="N9" s="38"/>
      <c r="O9" s="38"/>
      <c r="P9" s="38"/>
    </row>
    <row r="10" s="1" customFormat="1" ht="20" customHeight="1" spans="1:16">
      <c r="A10" s="16" t="s">
        <v>17</v>
      </c>
      <c r="B10" s="17">
        <v>67508</v>
      </c>
      <c r="C10" s="13">
        <f t="shared" si="0"/>
        <v>63712</v>
      </c>
      <c r="D10" s="14">
        <v>62652</v>
      </c>
      <c r="E10" s="14">
        <v>1060</v>
      </c>
      <c r="F10" s="14">
        <f t="shared" si="2"/>
        <v>67722</v>
      </c>
      <c r="G10" s="13">
        <f t="shared" si="3"/>
        <v>67722</v>
      </c>
      <c r="H10" s="14">
        <v>65275</v>
      </c>
      <c r="I10" s="14">
        <v>2447</v>
      </c>
      <c r="J10" s="34">
        <f t="shared" si="4"/>
        <v>0.3</v>
      </c>
      <c r="K10" s="1">
        <v>50980</v>
      </c>
      <c r="L10" s="38">
        <f t="shared" si="6"/>
        <v>48533</v>
      </c>
      <c r="N10" s="38"/>
      <c r="O10" s="38"/>
      <c r="P10" s="38"/>
    </row>
    <row r="11" s="1" customFormat="1" ht="20" customHeight="1" spans="1:16">
      <c r="A11" s="16" t="s">
        <v>18</v>
      </c>
      <c r="B11" s="17">
        <v>4557</v>
      </c>
      <c r="C11" s="13">
        <f t="shared" si="0"/>
        <v>102</v>
      </c>
      <c r="D11" s="14">
        <v>102</v>
      </c>
      <c r="E11" s="14"/>
      <c r="F11" s="14">
        <f t="shared" si="2"/>
        <v>9269</v>
      </c>
      <c r="G11" s="13">
        <f t="shared" si="3"/>
        <v>9269</v>
      </c>
      <c r="H11" s="14">
        <v>8748</v>
      </c>
      <c r="I11" s="14">
        <v>521</v>
      </c>
      <c r="J11" s="34">
        <f t="shared" si="4"/>
        <v>103.4</v>
      </c>
      <c r="K11" s="1">
        <v>333</v>
      </c>
      <c r="L11" s="38">
        <f t="shared" si="6"/>
        <v>-188</v>
      </c>
      <c r="N11" s="38"/>
      <c r="O11" s="38"/>
      <c r="P11" s="38"/>
    </row>
    <row r="12" s="1" customFormat="1" ht="20" customHeight="1" spans="1:16">
      <c r="A12" s="16" t="s">
        <v>19</v>
      </c>
      <c r="B12" s="17">
        <v>8128</v>
      </c>
      <c r="C12" s="13">
        <f t="shared" si="0"/>
        <v>4425</v>
      </c>
      <c r="D12" s="14">
        <v>4419</v>
      </c>
      <c r="E12" s="14">
        <v>6</v>
      </c>
      <c r="F12" s="14">
        <f t="shared" si="2"/>
        <v>10152</v>
      </c>
      <c r="G12" s="13">
        <f t="shared" si="3"/>
        <v>10152</v>
      </c>
      <c r="H12" s="14">
        <v>8853</v>
      </c>
      <c r="I12" s="14">
        <v>1299</v>
      </c>
      <c r="J12" s="34">
        <f t="shared" si="4"/>
        <v>24.9</v>
      </c>
      <c r="K12" s="1">
        <v>3921</v>
      </c>
      <c r="L12" s="38">
        <f t="shared" si="6"/>
        <v>2622</v>
      </c>
      <c r="N12" s="38"/>
      <c r="O12" s="38"/>
      <c r="P12" s="38"/>
    </row>
    <row r="13" s="1" customFormat="1" ht="20" customHeight="1" spans="1:16">
      <c r="A13" s="16" t="s">
        <v>20</v>
      </c>
      <c r="B13" s="17">
        <v>34145</v>
      </c>
      <c r="C13" s="13">
        <f t="shared" si="0"/>
        <v>25343</v>
      </c>
      <c r="D13" s="14">
        <v>25343</v>
      </c>
      <c r="E13" s="14"/>
      <c r="F13" s="14">
        <f t="shared" si="2"/>
        <v>37873</v>
      </c>
      <c r="G13" s="13">
        <f t="shared" si="3"/>
        <v>37873</v>
      </c>
      <c r="H13" s="14">
        <v>36314</v>
      </c>
      <c r="I13" s="14">
        <v>1559</v>
      </c>
      <c r="J13" s="34">
        <f t="shared" si="4"/>
        <v>10.9</v>
      </c>
      <c r="K13" s="1">
        <v>27497</v>
      </c>
      <c r="L13" s="38">
        <f t="shared" si="6"/>
        <v>25938</v>
      </c>
      <c r="N13" s="38"/>
      <c r="O13" s="38"/>
      <c r="P13" s="38"/>
    </row>
    <row r="14" s="1" customFormat="1" ht="20" customHeight="1" spans="1:16">
      <c r="A14" s="16" t="s">
        <v>21</v>
      </c>
      <c r="B14" s="17">
        <v>28431</v>
      </c>
      <c r="C14" s="13">
        <f t="shared" si="0"/>
        <v>25007</v>
      </c>
      <c r="D14" s="14">
        <v>24862</v>
      </c>
      <c r="E14" s="14">
        <v>145</v>
      </c>
      <c r="F14" s="14">
        <f t="shared" si="2"/>
        <v>22147</v>
      </c>
      <c r="G14" s="13">
        <f t="shared" si="3"/>
        <v>22147</v>
      </c>
      <c r="H14" s="14">
        <v>21153</v>
      </c>
      <c r="I14" s="14">
        <v>994</v>
      </c>
      <c r="J14" s="34">
        <f t="shared" si="4"/>
        <v>-22.1</v>
      </c>
      <c r="K14" s="1">
        <v>19125</v>
      </c>
      <c r="L14" s="38">
        <f t="shared" si="6"/>
        <v>18131</v>
      </c>
      <c r="N14" s="38"/>
      <c r="O14" s="38"/>
      <c r="P14" s="38"/>
    </row>
    <row r="15" s="1" customFormat="1" ht="20" customHeight="1" spans="1:16">
      <c r="A15" s="16" t="s">
        <v>22</v>
      </c>
      <c r="B15" s="17">
        <v>11236</v>
      </c>
      <c r="C15" s="13">
        <f t="shared" si="0"/>
        <v>8290</v>
      </c>
      <c r="D15" s="14">
        <v>7913</v>
      </c>
      <c r="E15" s="14">
        <v>377</v>
      </c>
      <c r="F15" s="14">
        <f t="shared" si="2"/>
        <v>11532</v>
      </c>
      <c r="G15" s="13">
        <f t="shared" si="3"/>
        <v>11532</v>
      </c>
      <c r="H15" s="14">
        <v>5620</v>
      </c>
      <c r="I15" s="14">
        <v>5912</v>
      </c>
      <c r="J15" s="34">
        <f t="shared" si="4"/>
        <v>2.6</v>
      </c>
      <c r="K15" s="1">
        <v>7650</v>
      </c>
      <c r="L15" s="38">
        <f t="shared" si="6"/>
        <v>1738</v>
      </c>
      <c r="N15" s="38"/>
      <c r="O15" s="38"/>
      <c r="P15" s="38"/>
    </row>
    <row r="16" s="1" customFormat="1" ht="20" customHeight="1" spans="1:16">
      <c r="A16" s="16" t="s">
        <v>23</v>
      </c>
      <c r="B16" s="17">
        <v>16512</v>
      </c>
      <c r="C16" s="13">
        <f t="shared" si="0"/>
        <v>4666</v>
      </c>
      <c r="D16" s="14">
        <v>4666</v>
      </c>
      <c r="E16" s="14"/>
      <c r="F16" s="14">
        <f t="shared" si="2"/>
        <v>13979</v>
      </c>
      <c r="G16" s="13">
        <f t="shared" si="3"/>
        <v>13979</v>
      </c>
      <c r="H16" s="14">
        <v>13147</v>
      </c>
      <c r="I16" s="14">
        <v>832</v>
      </c>
      <c r="J16" s="34">
        <f t="shared" si="4"/>
        <v>-15.3</v>
      </c>
      <c r="K16" s="1">
        <v>4141</v>
      </c>
      <c r="L16" s="38">
        <f t="shared" si="6"/>
        <v>3309</v>
      </c>
      <c r="N16" s="38"/>
      <c r="O16" s="38"/>
      <c r="P16" s="38"/>
    </row>
    <row r="17" s="1" customFormat="1" ht="20" customHeight="1" spans="1:16">
      <c r="A17" s="16" t="s">
        <v>24</v>
      </c>
      <c r="B17" s="17">
        <v>61807</v>
      </c>
      <c r="C17" s="13">
        <f t="shared" si="0"/>
        <v>27293</v>
      </c>
      <c r="D17" s="14">
        <v>25890</v>
      </c>
      <c r="E17" s="14">
        <v>1403</v>
      </c>
      <c r="F17" s="14">
        <f t="shared" si="2"/>
        <v>59792</v>
      </c>
      <c r="G17" s="13">
        <f t="shared" si="3"/>
        <v>59792</v>
      </c>
      <c r="H17" s="14">
        <v>49334</v>
      </c>
      <c r="I17" s="14">
        <v>10458</v>
      </c>
      <c r="J17" s="34">
        <f t="shared" si="4"/>
        <v>-3.3</v>
      </c>
      <c r="K17" s="1">
        <v>48893</v>
      </c>
      <c r="L17" s="38">
        <f t="shared" si="6"/>
        <v>38435</v>
      </c>
      <c r="N17" s="38"/>
      <c r="O17" s="38"/>
      <c r="P17" s="38"/>
    </row>
    <row r="18" s="1" customFormat="1" ht="20" customHeight="1" spans="1:16">
      <c r="A18" s="16" t="s">
        <v>25</v>
      </c>
      <c r="B18" s="18">
        <v>5562</v>
      </c>
      <c r="C18" s="13">
        <f t="shared" si="0"/>
        <v>4146</v>
      </c>
      <c r="D18" s="14">
        <v>4123</v>
      </c>
      <c r="E18" s="14">
        <v>23</v>
      </c>
      <c r="F18" s="14">
        <f t="shared" si="2"/>
        <v>8932</v>
      </c>
      <c r="G18" s="13">
        <f t="shared" si="3"/>
        <v>8932</v>
      </c>
      <c r="H18" s="19">
        <v>5778</v>
      </c>
      <c r="I18" s="14">
        <v>3154</v>
      </c>
      <c r="J18" s="34">
        <f t="shared" si="4"/>
        <v>60.6</v>
      </c>
      <c r="K18" s="1">
        <v>5754</v>
      </c>
      <c r="L18" s="38">
        <f t="shared" si="6"/>
        <v>2600</v>
      </c>
      <c r="N18" s="38"/>
      <c r="O18" s="38"/>
      <c r="P18" s="38"/>
    </row>
    <row r="19" s="1" customFormat="1" ht="20" customHeight="1" spans="1:16">
      <c r="A19" s="16" t="s">
        <v>26</v>
      </c>
      <c r="B19" s="17">
        <v>1263</v>
      </c>
      <c r="C19" s="13">
        <f t="shared" si="0"/>
        <v>895</v>
      </c>
      <c r="D19" s="14">
        <v>895</v>
      </c>
      <c r="E19" s="14"/>
      <c r="F19" s="14">
        <f t="shared" si="2"/>
        <v>800</v>
      </c>
      <c r="G19" s="13">
        <f t="shared" si="3"/>
        <v>800</v>
      </c>
      <c r="H19" s="14"/>
      <c r="I19" s="14">
        <v>800</v>
      </c>
      <c r="J19" s="34">
        <f t="shared" si="4"/>
        <v>-36.7</v>
      </c>
      <c r="K19" s="1">
        <v>1616</v>
      </c>
      <c r="L19" s="38">
        <f t="shared" si="6"/>
        <v>816</v>
      </c>
      <c r="N19" s="38"/>
      <c r="O19" s="38"/>
      <c r="P19" s="38"/>
    </row>
    <row r="20" s="1" customFormat="1" ht="20" customHeight="1" spans="1:16">
      <c r="A20" s="16" t="s">
        <v>27</v>
      </c>
      <c r="B20" s="17">
        <v>272</v>
      </c>
      <c r="C20" s="13">
        <f t="shared" si="0"/>
        <v>500</v>
      </c>
      <c r="D20" s="14">
        <v>0</v>
      </c>
      <c r="E20" s="14">
        <v>500</v>
      </c>
      <c r="F20" s="14">
        <f t="shared" si="2"/>
        <v>742</v>
      </c>
      <c r="G20" s="13">
        <f t="shared" si="3"/>
        <v>742</v>
      </c>
      <c r="H20" s="14">
        <v>35</v>
      </c>
      <c r="I20" s="14">
        <v>707</v>
      </c>
      <c r="J20" s="34">
        <f t="shared" si="4"/>
        <v>172.8</v>
      </c>
      <c r="K20" s="1">
        <v>2835</v>
      </c>
      <c r="L20" s="38">
        <f t="shared" si="6"/>
        <v>2128</v>
      </c>
      <c r="N20" s="38"/>
      <c r="O20" s="38"/>
      <c r="P20" s="38"/>
    </row>
    <row r="21" s="1" customFormat="1" ht="20" customHeight="1" spans="1:16">
      <c r="A21" s="16" t="s">
        <v>28</v>
      </c>
      <c r="B21" s="17">
        <v>0</v>
      </c>
      <c r="C21" s="13">
        <f t="shared" si="0"/>
        <v>1721</v>
      </c>
      <c r="D21" s="14">
        <v>1721</v>
      </c>
      <c r="E21" s="14"/>
      <c r="F21" s="14">
        <f t="shared" si="2"/>
        <v>213</v>
      </c>
      <c r="G21" s="13">
        <f t="shared" si="3"/>
        <v>213</v>
      </c>
      <c r="H21" s="19"/>
      <c r="I21" s="14">
        <v>213</v>
      </c>
      <c r="J21" s="34"/>
      <c r="K21" s="1">
        <v>1761</v>
      </c>
      <c r="L21" s="38">
        <f t="shared" si="6"/>
        <v>1548</v>
      </c>
      <c r="N21" s="38"/>
      <c r="O21" s="38"/>
      <c r="P21" s="38"/>
    </row>
    <row r="22" s="1" customFormat="1" ht="20" customHeight="1" spans="1:16">
      <c r="A22" s="16" t="s">
        <v>29</v>
      </c>
      <c r="B22" s="18">
        <v>6897</v>
      </c>
      <c r="C22" s="13">
        <f t="shared" si="0"/>
        <v>738</v>
      </c>
      <c r="D22" s="14">
        <v>738</v>
      </c>
      <c r="E22" s="14"/>
      <c r="F22" s="14">
        <f t="shared" si="2"/>
        <v>7247</v>
      </c>
      <c r="G22" s="13">
        <f t="shared" si="3"/>
        <v>7247</v>
      </c>
      <c r="H22" s="14">
        <v>678</v>
      </c>
      <c r="I22" s="14">
        <v>6569</v>
      </c>
      <c r="J22" s="34">
        <f>ROUND((G22/B22-1)*100,1)</f>
        <v>5.1</v>
      </c>
      <c r="K22" s="1">
        <v>2691</v>
      </c>
      <c r="L22" s="38">
        <f t="shared" si="6"/>
        <v>-3878</v>
      </c>
      <c r="N22" s="38"/>
      <c r="O22" s="38"/>
      <c r="P22" s="38"/>
    </row>
    <row r="23" s="1" customFormat="1" ht="20" customHeight="1" spans="1:16">
      <c r="A23" s="16" t="s">
        <v>30</v>
      </c>
      <c r="B23" s="17">
        <v>383</v>
      </c>
      <c r="C23" s="13">
        <f t="shared" si="0"/>
        <v>210</v>
      </c>
      <c r="D23" s="14">
        <v>210</v>
      </c>
      <c r="E23" s="14"/>
      <c r="F23" s="14">
        <f t="shared" si="2"/>
        <v>0</v>
      </c>
      <c r="G23" s="13">
        <f t="shared" si="3"/>
        <v>0</v>
      </c>
      <c r="H23" s="14"/>
      <c r="I23" s="14"/>
      <c r="J23" s="34"/>
      <c r="K23" s="1">
        <v>1131</v>
      </c>
      <c r="L23" s="38">
        <f t="shared" si="6"/>
        <v>1131</v>
      </c>
      <c r="N23" s="38"/>
      <c r="O23" s="38"/>
      <c r="P23" s="38"/>
    </row>
    <row r="24" s="1" customFormat="1" ht="20" customHeight="1" spans="1:16">
      <c r="A24" s="16" t="s">
        <v>31</v>
      </c>
      <c r="B24" s="17">
        <v>87</v>
      </c>
      <c r="C24" s="13">
        <f t="shared" si="0"/>
        <v>585</v>
      </c>
      <c r="D24" s="14">
        <v>585</v>
      </c>
      <c r="E24" s="14"/>
      <c r="F24" s="14">
        <f t="shared" si="2"/>
        <v>1923</v>
      </c>
      <c r="G24" s="13">
        <f t="shared" si="3"/>
        <v>1923</v>
      </c>
      <c r="H24" s="14">
        <v>829</v>
      </c>
      <c r="I24" s="14">
        <v>1094</v>
      </c>
      <c r="J24" s="34"/>
      <c r="K24" s="1">
        <v>1131</v>
      </c>
      <c r="L24" s="38">
        <f t="shared" si="6"/>
        <v>37</v>
      </c>
      <c r="N24" s="38"/>
      <c r="O24" s="38"/>
      <c r="P24" s="38"/>
    </row>
    <row r="25" s="1" customFormat="1" ht="20" customHeight="1" spans="1:16">
      <c r="A25" s="16" t="s">
        <v>32</v>
      </c>
      <c r="B25" s="17">
        <v>0</v>
      </c>
      <c r="C25" s="13">
        <f t="shared" si="0"/>
        <v>5600</v>
      </c>
      <c r="D25" s="14">
        <v>5600</v>
      </c>
      <c r="E25" s="14"/>
      <c r="F25" s="14">
        <f t="shared" si="2"/>
        <v>0</v>
      </c>
      <c r="G25" s="13">
        <f t="shared" si="3"/>
        <v>0</v>
      </c>
      <c r="H25" s="14"/>
      <c r="I25" s="14"/>
      <c r="J25" s="34"/>
      <c r="K25" s="1"/>
      <c r="L25" s="38">
        <f t="shared" si="6"/>
        <v>0</v>
      </c>
      <c r="N25" s="38"/>
      <c r="O25" s="38"/>
      <c r="P25" s="38"/>
    </row>
    <row r="26" s="1" customFormat="1" ht="20" customHeight="1" spans="1:16">
      <c r="A26" s="20" t="s">
        <v>33</v>
      </c>
      <c r="B26" s="17">
        <v>895</v>
      </c>
      <c r="C26" s="13">
        <f t="shared" si="0"/>
        <v>2817</v>
      </c>
      <c r="D26" s="14">
        <v>2817</v>
      </c>
      <c r="E26" s="14"/>
      <c r="F26" s="14">
        <f t="shared" si="2"/>
        <v>2598</v>
      </c>
      <c r="G26" s="13">
        <f t="shared" si="3"/>
        <v>2598</v>
      </c>
      <c r="H26" s="14">
        <v>2598</v>
      </c>
      <c r="I26" s="14"/>
      <c r="J26" s="34"/>
      <c r="K26" s="1"/>
      <c r="L26" s="38"/>
      <c r="M26" s="1"/>
      <c r="N26" s="38"/>
      <c r="O26" s="38"/>
      <c r="P26" s="38"/>
    </row>
    <row r="27" s="1" customFormat="1" ht="20" customHeight="1" spans="1:16">
      <c r="A27" s="16" t="s">
        <v>34</v>
      </c>
      <c r="B27" s="18">
        <v>49</v>
      </c>
      <c r="C27" s="13">
        <f t="shared" si="0"/>
        <v>0</v>
      </c>
      <c r="D27" s="14"/>
      <c r="E27" s="14"/>
      <c r="F27" s="14">
        <f t="shared" si="2"/>
        <v>0</v>
      </c>
      <c r="G27" s="13">
        <f t="shared" si="3"/>
        <v>0</v>
      </c>
      <c r="H27" s="19"/>
      <c r="I27" s="14"/>
      <c r="J27" s="34">
        <f t="shared" ref="J27:J31" si="7">ROUND((G27/B27-1)*100,1)</f>
        <v>-100</v>
      </c>
      <c r="K27" s="37">
        <f>SUM(K28:K36)</f>
        <v>4948</v>
      </c>
      <c r="L27" s="37">
        <f>SUM(L28:L36)</f>
        <v>4948</v>
      </c>
      <c r="N27" s="38"/>
      <c r="O27" s="38"/>
      <c r="P27" s="38"/>
    </row>
    <row r="28" s="1" customFormat="1" ht="20" customHeight="1" spans="1:16">
      <c r="A28" s="21" t="s">
        <v>35</v>
      </c>
      <c r="B28" s="18"/>
      <c r="C28" s="13">
        <f t="shared" si="0"/>
        <v>17492</v>
      </c>
      <c r="D28" s="14">
        <v>17492</v>
      </c>
      <c r="E28" s="14"/>
      <c r="F28" s="14">
        <f t="shared" si="2"/>
        <v>0</v>
      </c>
      <c r="G28" s="13">
        <f t="shared" si="3"/>
        <v>0</v>
      </c>
      <c r="H28" s="14"/>
      <c r="I28" s="14"/>
      <c r="J28" s="34"/>
      <c r="K28" s="23">
        <v>-424</v>
      </c>
      <c r="L28" s="23">
        <v>-424</v>
      </c>
      <c r="M28" s="1"/>
      <c r="N28" s="38"/>
      <c r="O28" s="38"/>
      <c r="P28" s="38"/>
    </row>
    <row r="29" s="1" customFormat="1" ht="20" customHeight="1" spans="1:12">
      <c r="A29" s="15" t="s">
        <v>36</v>
      </c>
      <c r="B29" s="14">
        <f>SUM(B30:B38)</f>
        <v>11507</v>
      </c>
      <c r="C29" s="13">
        <f t="shared" si="0"/>
        <v>10000</v>
      </c>
      <c r="D29" s="14">
        <f t="shared" ref="D29:I29" si="8">SUM(D30:D38)</f>
        <v>10000</v>
      </c>
      <c r="E29" s="14">
        <f t="shared" si="8"/>
        <v>0</v>
      </c>
      <c r="F29" s="14">
        <f t="shared" si="2"/>
        <v>12508</v>
      </c>
      <c r="G29" s="13">
        <f t="shared" si="3"/>
        <v>12508</v>
      </c>
      <c r="H29" s="14">
        <f t="shared" si="8"/>
        <v>12508</v>
      </c>
      <c r="I29" s="14">
        <f t="shared" si="8"/>
        <v>0</v>
      </c>
      <c r="J29" s="34">
        <f t="shared" si="7"/>
        <v>8.7</v>
      </c>
      <c r="K29" s="1">
        <v>381</v>
      </c>
      <c r="L29" s="1">
        <v>381</v>
      </c>
    </row>
    <row r="30" s="1" customFormat="1" ht="20" customHeight="1" spans="1:12">
      <c r="A30" s="22" t="s">
        <v>37</v>
      </c>
      <c r="B30" s="17">
        <v>-424</v>
      </c>
      <c r="C30" s="23">
        <f t="shared" ref="C30:C38" si="9">SUM(D30)</f>
        <v>-424</v>
      </c>
      <c r="D30" s="23">
        <v>-424</v>
      </c>
      <c r="E30" s="24"/>
      <c r="F30" s="14">
        <f t="shared" si="2"/>
        <v>-424</v>
      </c>
      <c r="G30" s="13">
        <f t="shared" si="3"/>
        <v>-424</v>
      </c>
      <c r="H30" s="25">
        <v>-424</v>
      </c>
      <c r="I30" s="24"/>
      <c r="J30" s="34">
        <f t="shared" si="7"/>
        <v>0</v>
      </c>
      <c r="K30" s="1">
        <v>18</v>
      </c>
      <c r="L30" s="1">
        <v>18</v>
      </c>
    </row>
    <row r="31" s="1" customFormat="1" ht="20" customHeight="1" spans="1:12">
      <c r="A31" s="22" t="s">
        <v>38</v>
      </c>
      <c r="B31" s="17">
        <v>539</v>
      </c>
      <c r="C31" s="23">
        <f t="shared" si="9"/>
        <v>557</v>
      </c>
      <c r="D31" s="26">
        <v>557</v>
      </c>
      <c r="E31" s="24"/>
      <c r="F31" s="14">
        <f t="shared" si="2"/>
        <v>646</v>
      </c>
      <c r="G31" s="13">
        <f t="shared" si="3"/>
        <v>646</v>
      </c>
      <c r="H31" s="27">
        <v>646</v>
      </c>
      <c r="I31" s="24"/>
      <c r="J31" s="34">
        <f t="shared" si="7"/>
        <v>19.9</v>
      </c>
      <c r="K31" s="1">
        <v>10</v>
      </c>
      <c r="L31" s="1">
        <v>10</v>
      </c>
    </row>
    <row r="32" s="1" customFormat="1" ht="20" customHeight="1" spans="1:12">
      <c r="A32" s="22" t="s">
        <v>39</v>
      </c>
      <c r="B32" s="17">
        <v>542</v>
      </c>
      <c r="C32" s="23">
        <f t="shared" si="9"/>
        <v>542</v>
      </c>
      <c r="D32" s="26">
        <v>542</v>
      </c>
      <c r="E32" s="24"/>
      <c r="F32" s="14">
        <f t="shared" si="2"/>
        <v>542</v>
      </c>
      <c r="G32" s="13">
        <f t="shared" si="3"/>
        <v>542</v>
      </c>
      <c r="H32" s="27">
        <v>542</v>
      </c>
      <c r="I32" s="24"/>
      <c r="J32" s="34"/>
      <c r="K32" s="1">
        <v>1473</v>
      </c>
      <c r="L32" s="1">
        <v>1473</v>
      </c>
    </row>
    <row r="33" s="1" customFormat="1" ht="20" customHeight="1" spans="1:12">
      <c r="A33" s="22" t="s">
        <v>40</v>
      </c>
      <c r="B33" s="17">
        <v>10</v>
      </c>
      <c r="C33" s="23">
        <f t="shared" si="9"/>
        <v>10</v>
      </c>
      <c r="D33" s="26">
        <v>10</v>
      </c>
      <c r="E33" s="24"/>
      <c r="F33" s="14">
        <f t="shared" si="2"/>
        <v>10</v>
      </c>
      <c r="G33" s="13">
        <f t="shared" si="3"/>
        <v>10</v>
      </c>
      <c r="H33" s="28">
        <v>10</v>
      </c>
      <c r="I33" s="24"/>
      <c r="J33" s="34">
        <f t="shared" ref="J33:J38" si="10">ROUND((G33/B33-1)*100,1)</f>
        <v>0</v>
      </c>
      <c r="K33" s="1">
        <v>3129</v>
      </c>
      <c r="L33" s="1">
        <v>3129</v>
      </c>
    </row>
    <row r="34" s="1" customFormat="1" ht="20" customHeight="1" spans="1:12">
      <c r="A34" s="29" t="s">
        <v>41</v>
      </c>
      <c r="B34" s="17">
        <v>2718</v>
      </c>
      <c r="C34" s="23">
        <f t="shared" si="9"/>
        <v>3000</v>
      </c>
      <c r="D34" s="26">
        <v>3000</v>
      </c>
      <c r="E34" s="24"/>
      <c r="F34" s="14">
        <f t="shared" si="2"/>
        <v>2615</v>
      </c>
      <c r="G34" s="13">
        <f t="shared" si="3"/>
        <v>2615</v>
      </c>
      <c r="H34" s="30">
        <v>2615</v>
      </c>
      <c r="I34" s="24"/>
      <c r="J34" s="34">
        <f t="shared" si="10"/>
        <v>-3.8</v>
      </c>
      <c r="K34" s="1">
        <v>70</v>
      </c>
      <c r="L34" s="1">
        <v>70</v>
      </c>
    </row>
    <row r="35" s="1" customFormat="1" ht="20" customHeight="1" spans="1:12">
      <c r="A35" s="22" t="s">
        <v>42</v>
      </c>
      <c r="B35" s="17">
        <v>5512</v>
      </c>
      <c r="C35" s="23">
        <f t="shared" si="9"/>
        <v>5500</v>
      </c>
      <c r="D35" s="26">
        <v>5500</v>
      </c>
      <c r="E35" s="24"/>
      <c r="F35" s="14">
        <f t="shared" si="2"/>
        <v>5770</v>
      </c>
      <c r="G35" s="13">
        <f t="shared" si="3"/>
        <v>5770</v>
      </c>
      <c r="H35" s="30">
        <v>5770</v>
      </c>
      <c r="I35" s="24"/>
      <c r="J35" s="34">
        <f t="shared" si="10"/>
        <v>4.7</v>
      </c>
      <c r="K35" s="1">
        <v>26</v>
      </c>
      <c r="L35" s="1">
        <v>26</v>
      </c>
    </row>
    <row r="36" s="1" customFormat="1" ht="20" customHeight="1" spans="1:12">
      <c r="A36" s="22" t="s">
        <v>43</v>
      </c>
      <c r="B36" s="17">
        <v>70</v>
      </c>
      <c r="C36" s="23">
        <f t="shared" si="9"/>
        <v>70</v>
      </c>
      <c r="D36" s="26">
        <v>70</v>
      </c>
      <c r="E36" s="24"/>
      <c r="F36" s="14">
        <f t="shared" si="2"/>
        <v>70</v>
      </c>
      <c r="G36" s="13">
        <f t="shared" si="3"/>
        <v>70</v>
      </c>
      <c r="H36" s="30">
        <v>70</v>
      </c>
      <c r="I36" s="24"/>
      <c r="J36" s="34">
        <f t="shared" si="10"/>
        <v>0</v>
      </c>
      <c r="K36" s="39">
        <v>265</v>
      </c>
      <c r="L36" s="30">
        <v>265</v>
      </c>
    </row>
    <row r="37" s="1" customFormat="1" ht="20" customHeight="1" spans="1:12">
      <c r="A37" s="22" t="s">
        <v>44</v>
      </c>
      <c r="B37" s="17">
        <v>17</v>
      </c>
      <c r="C37" s="23">
        <f t="shared" si="9"/>
        <v>0</v>
      </c>
      <c r="D37" s="26"/>
      <c r="E37" s="24"/>
      <c r="F37" s="14">
        <f t="shared" si="2"/>
        <v>0</v>
      </c>
      <c r="G37" s="13">
        <f t="shared" si="3"/>
        <v>0</v>
      </c>
      <c r="H37" s="30"/>
      <c r="I37" s="24"/>
      <c r="J37" s="34">
        <f t="shared" si="10"/>
        <v>-100</v>
      </c>
      <c r="K37" s="40">
        <v>17928</v>
      </c>
      <c r="L37" s="26">
        <v>17928</v>
      </c>
    </row>
    <row r="38" s="3" customFormat="1" ht="41" customHeight="1" spans="1:10">
      <c r="A38" s="22" t="s">
        <v>45</v>
      </c>
      <c r="B38" s="30">
        <v>2523</v>
      </c>
      <c r="C38" s="23">
        <f t="shared" si="9"/>
        <v>745</v>
      </c>
      <c r="D38" s="26">
        <v>745</v>
      </c>
      <c r="E38" s="24"/>
      <c r="F38" s="14">
        <f t="shared" si="2"/>
        <v>3279</v>
      </c>
      <c r="G38" s="13">
        <f t="shared" si="3"/>
        <v>3279</v>
      </c>
      <c r="H38" s="30">
        <v>3279</v>
      </c>
      <c r="I38" s="24"/>
      <c r="J38" s="34">
        <f t="shared" si="10"/>
        <v>30</v>
      </c>
    </row>
    <row r="39" s="1" customFormat="1" ht="20" customHeight="1" spans="1:10">
      <c r="A39" s="15" t="s">
        <v>46</v>
      </c>
      <c r="B39" s="17">
        <v>20</v>
      </c>
      <c r="C39" s="13"/>
      <c r="D39" s="26"/>
      <c r="E39" s="24"/>
      <c r="F39" s="14">
        <f t="shared" si="2"/>
        <v>0</v>
      </c>
      <c r="G39" s="13">
        <f t="shared" si="3"/>
        <v>0</v>
      </c>
      <c r="H39" s="26"/>
      <c r="I39" s="24"/>
      <c r="J39" s="34"/>
    </row>
    <row r="40" s="1" customFormat="1" ht="20" customHeight="1" spans="1:10">
      <c r="A40" s="15" t="s">
        <v>47</v>
      </c>
      <c r="B40" s="17">
        <v>6312</v>
      </c>
      <c r="C40" s="13">
        <f>SUM(D40:E40)</f>
        <v>0</v>
      </c>
      <c r="D40" s="14"/>
      <c r="E40" s="14"/>
      <c r="F40" s="14">
        <f t="shared" si="2"/>
        <v>11024</v>
      </c>
      <c r="G40" s="13">
        <f t="shared" si="3"/>
        <v>11024</v>
      </c>
      <c r="H40" s="14">
        <v>11024</v>
      </c>
      <c r="I40" s="14"/>
      <c r="J40" s="34"/>
    </row>
    <row r="41" s="1" customFormat="1" ht="20" customHeight="1" spans="1:10">
      <c r="A41" s="15" t="s">
        <v>48</v>
      </c>
      <c r="B41" s="17">
        <v>3269</v>
      </c>
      <c r="C41" s="13">
        <f>SUM(D41:E41)</f>
        <v>0</v>
      </c>
      <c r="D41" s="26"/>
      <c r="E41" s="24"/>
      <c r="F41" s="14">
        <f t="shared" si="2"/>
        <v>6335</v>
      </c>
      <c r="G41" s="13">
        <f t="shared" si="3"/>
        <v>6335</v>
      </c>
      <c r="H41" s="26">
        <v>6335</v>
      </c>
      <c r="I41" s="24"/>
      <c r="J41" s="34">
        <f>ROUND((G41/B41-1)*100,1)</f>
        <v>93.8</v>
      </c>
    </row>
    <row r="42" s="1" customFormat="1" ht="20" customHeight="1" spans="1:10">
      <c r="A42" s="31" t="s">
        <v>49</v>
      </c>
      <c r="B42" s="31"/>
      <c r="C42" s="31"/>
      <c r="D42" s="31"/>
      <c r="E42" s="31"/>
      <c r="F42" s="31"/>
      <c r="G42" s="31"/>
      <c r="H42" s="31"/>
      <c r="I42" s="31"/>
      <c r="J42" s="31"/>
    </row>
  </sheetData>
  <mergeCells count="15">
    <mergeCell ref="A1:J1"/>
    <mergeCell ref="D2:E2"/>
    <mergeCell ref="H2:I2"/>
    <mergeCell ref="C3:E3"/>
    <mergeCell ref="G3:I3"/>
    <mergeCell ref="A3:A5"/>
    <mergeCell ref="B3:B5"/>
    <mergeCell ref="C4:C5"/>
    <mergeCell ref="D4:D5"/>
    <mergeCell ref="E4:E5"/>
    <mergeCell ref="F3:F5"/>
    <mergeCell ref="G4:G5"/>
    <mergeCell ref="H4:H5"/>
    <mergeCell ref="I4:I5"/>
    <mergeCell ref="J3:J5"/>
  </mergeCell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2022-09-22T00:41:25Z</dcterms:created>
  <dcterms:modified xsi:type="dcterms:W3CDTF">2022-09-22T00:42:31Z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ABBA01639F8F42A7AD1E71F8B559788C</vt:lpwstr>
  </property>
  <property fmtid="{D5CDD505-2E9C-101B-9397-08002B2CF9AE}" pid="3" name="KSOProductBuildVer">
    <vt:lpwstr>2052-11.1.0.12358</vt:lpwstr>
  </property>
</Properties>
</file>