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工作文件\政府决算\2022年政府决算\"/>
    </mc:Choice>
  </mc:AlternateContent>
  <xr:revisionPtr revIDLastSave="0" documentId="8_{2CF3316C-F2F3-447A-B405-8C21DC31D4A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J36" i="1" s="1"/>
  <c r="F36" i="1"/>
  <c r="C36" i="1"/>
  <c r="G35" i="1"/>
  <c r="F35" i="1"/>
  <c r="C35" i="1"/>
  <c r="G34" i="1"/>
  <c r="F34" i="1"/>
  <c r="G33" i="1"/>
  <c r="F33" i="1"/>
  <c r="J32" i="1"/>
  <c r="F32" i="1"/>
  <c r="C32" i="1"/>
  <c r="G31" i="1"/>
  <c r="F31" i="1" s="1"/>
  <c r="C31" i="1"/>
  <c r="G30" i="1"/>
  <c r="J30" i="1" s="1"/>
  <c r="C30" i="1"/>
  <c r="G29" i="1"/>
  <c r="J29" i="1" s="1"/>
  <c r="F29" i="1"/>
  <c r="C29" i="1"/>
  <c r="I28" i="1"/>
  <c r="H28" i="1"/>
  <c r="G28" i="1" s="1"/>
  <c r="E28" i="1"/>
  <c r="D28" i="1"/>
  <c r="C28" i="1"/>
  <c r="B28" i="1"/>
  <c r="G27" i="1"/>
  <c r="F27" i="1" s="1"/>
  <c r="C27" i="1"/>
  <c r="G26" i="1"/>
  <c r="F26" i="1"/>
  <c r="C26" i="1"/>
  <c r="G25" i="1"/>
  <c r="F25" i="1" s="1"/>
  <c r="C25" i="1"/>
  <c r="G24" i="1"/>
  <c r="F24" i="1" s="1"/>
  <c r="C24" i="1"/>
  <c r="G23" i="1"/>
  <c r="F23" i="1" s="1"/>
  <c r="C23" i="1"/>
  <c r="G22" i="1"/>
  <c r="J22" i="1" s="1"/>
  <c r="F22" i="1"/>
  <c r="C22" i="1"/>
  <c r="G21" i="1"/>
  <c r="F21" i="1"/>
  <c r="C21" i="1"/>
  <c r="G20" i="1"/>
  <c r="J20" i="1" s="1"/>
  <c r="C20" i="1"/>
  <c r="G19" i="1"/>
  <c r="J19" i="1" s="1"/>
  <c r="C19" i="1"/>
  <c r="G18" i="1"/>
  <c r="J18" i="1" s="1"/>
  <c r="F18" i="1"/>
  <c r="C18" i="1"/>
  <c r="G17" i="1"/>
  <c r="J17" i="1" s="1"/>
  <c r="F17" i="1"/>
  <c r="C17" i="1"/>
  <c r="G16" i="1"/>
  <c r="J16" i="1" s="1"/>
  <c r="C16" i="1"/>
  <c r="G15" i="1"/>
  <c r="J15" i="1" s="1"/>
  <c r="C15" i="1"/>
  <c r="G14" i="1"/>
  <c r="J14" i="1" s="1"/>
  <c r="F14" i="1"/>
  <c r="C14" i="1"/>
  <c r="G13" i="1"/>
  <c r="J13" i="1" s="1"/>
  <c r="F13" i="1"/>
  <c r="C13" i="1"/>
  <c r="G12" i="1"/>
  <c r="J12" i="1" s="1"/>
  <c r="C12" i="1"/>
  <c r="G11" i="1"/>
  <c r="J11" i="1" s="1"/>
  <c r="C11" i="1"/>
  <c r="G10" i="1"/>
  <c r="J10" i="1" s="1"/>
  <c r="F10" i="1"/>
  <c r="C10" i="1"/>
  <c r="G9" i="1"/>
  <c r="J9" i="1" s="1"/>
  <c r="F9" i="1"/>
  <c r="C9" i="1"/>
  <c r="G8" i="1"/>
  <c r="J8" i="1" s="1"/>
  <c r="C8" i="1"/>
  <c r="I7" i="1"/>
  <c r="I6" i="1" s="1"/>
  <c r="H7" i="1"/>
  <c r="G7" i="1"/>
  <c r="F7" i="1"/>
  <c r="E7" i="1"/>
  <c r="E6" i="1" s="1"/>
  <c r="D7" i="1"/>
  <c r="D6" i="1" s="1"/>
  <c r="C6" i="1" s="1"/>
  <c r="C7" i="1"/>
  <c r="B7" i="1"/>
  <c r="B6" i="1" s="1"/>
  <c r="L27" i="1"/>
  <c r="K27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K7" i="1"/>
  <c r="K6" i="1" s="1"/>
  <c r="J28" i="1" l="1"/>
  <c r="F28" i="1"/>
  <c r="J7" i="1"/>
  <c r="H6" i="1"/>
  <c r="G6" i="1" s="1"/>
  <c r="F6" i="1" s="1"/>
  <c r="F11" i="1"/>
  <c r="F15" i="1"/>
  <c r="F19" i="1"/>
  <c r="F30" i="1"/>
  <c r="F8" i="1"/>
  <c r="F12" i="1"/>
  <c r="F16" i="1"/>
  <c r="F20" i="1"/>
  <c r="J27" i="1"/>
  <c r="L7" i="1"/>
  <c r="L6" i="1" s="1"/>
  <c r="J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正版用户</author>
  </authors>
  <commentList>
    <comment ref="K36" authorId="0" shapeId="0" xr:uid="{00000000-0006-0000-0000-000002000000}">
      <text>
        <r>
          <rPr>
            <sz val="9"/>
            <rFont val="宋体"/>
            <family val="3"/>
            <charset val="134"/>
          </rPr>
          <t>工商质监上解167万元，拖欠外国政府、国际金融组织贷款上解103万元，债券利息上解17万元，小额担保贷款省财政贴息-33万元，中央第二批农村危房改造资金清算-101万元，调减普惠金融发展专项97万元，出口退税上解15万元。</t>
        </r>
      </text>
    </comment>
    <comment ref="L36" authorId="0" shapeId="0" xr:uid="{00000000-0006-0000-0000-000003000000}">
      <text>
        <r>
          <rPr>
            <sz val="9"/>
            <rFont val="宋体"/>
            <family val="3"/>
            <charset val="134"/>
          </rPr>
          <t>工商质监上解167万元，拖欠外国政府、国际金融组织贷款上解103万元，债券利息上解17万元，小额担保贷款省财政贴息-33万元，中央第二批农村危房改造资金清算-101万元，调减普惠金融发展专项97万元，出口退税上解15万元。</t>
        </r>
      </text>
    </comment>
  </commentList>
</comments>
</file>

<file path=xl/sharedStrings.xml><?xml version="1.0" encoding="utf-8"?>
<sst xmlns="http://schemas.openxmlformats.org/spreadsheetml/2006/main" count="48" uniqueCount="45">
  <si>
    <t>单位：万元</t>
  </si>
  <si>
    <t>项       目</t>
  </si>
  <si>
    <t>调整预算数</t>
  </si>
  <si>
    <t>2021年支出决算数</t>
  </si>
  <si>
    <t>决算数比上年决算数增减（%）</t>
  </si>
  <si>
    <t>支出总计</t>
  </si>
  <si>
    <t>财力支出</t>
  </si>
  <si>
    <t>上级补助专款支出</t>
  </si>
  <si>
    <t>总支出</t>
  </si>
  <si>
    <t>财力</t>
  </si>
  <si>
    <t>一般公共预算支出总计</t>
  </si>
  <si>
    <t>一、本级一般公共预算支出合计</t>
  </si>
  <si>
    <t>1、一般公共服务支出</t>
  </si>
  <si>
    <t>2、公共安全支出</t>
  </si>
  <si>
    <t>3、教育支出</t>
  </si>
  <si>
    <t>4、科学技术支出</t>
  </si>
  <si>
    <t>5、文化旅游体育与传媒支出</t>
  </si>
  <si>
    <t>6、社会保障和就业支出</t>
  </si>
  <si>
    <t>7、卫生健康支出</t>
  </si>
  <si>
    <t>8、节能环保支出</t>
  </si>
  <si>
    <t>9、城乡社区支出</t>
  </si>
  <si>
    <t>14、自然资源海洋气象等支出</t>
  </si>
  <si>
    <t>17、灾害防治及应急管理支出</t>
  </si>
  <si>
    <t>19、预备费</t>
  </si>
  <si>
    <t>20、债务付息支出</t>
  </si>
  <si>
    <t>21、其他支出</t>
  </si>
  <si>
    <t>二、上解上级支出合计</t>
  </si>
  <si>
    <t>三、调出资金</t>
  </si>
  <si>
    <t>注：此表中“本级”指县级，含县、乡。</t>
  </si>
  <si>
    <t>2022年新县一般公共预算支出决算（草案）(按支出功能分类)</t>
  </si>
  <si>
    <t>2022年年初支出预算数</t>
  </si>
  <si>
    <t>2022年支出决算数</t>
  </si>
  <si>
    <r>
      <t>1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、农林水支出</t>
    </r>
  </si>
  <si>
    <r>
      <t>1</t>
    </r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、交通运输支出</t>
    </r>
  </si>
  <si>
    <r>
      <t>1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、资源勘探信息等支出</t>
    </r>
  </si>
  <si>
    <r>
      <t>1</t>
    </r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、商业服务业等支出</t>
    </r>
  </si>
  <si>
    <r>
      <t>1</t>
    </r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、住房保障支出</t>
    </r>
  </si>
  <si>
    <r>
      <t>1</t>
    </r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、粮油物资储备支出</t>
    </r>
  </si>
  <si>
    <t>1、体制上解</t>
  </si>
  <si>
    <t>2、专项上解</t>
  </si>
  <si>
    <t>3、收入分成上解</t>
  </si>
  <si>
    <t>4、县上解市-养老机构上解</t>
  </si>
  <si>
    <t>四、结转结余</t>
  </si>
  <si>
    <t>五、债务还本支出</t>
  </si>
  <si>
    <t>六、补充预算稳定调节基金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</si>
</sst>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;_렀"/>
    <numFmt numFmtId="179" formatCode="0.0_ "/>
    <numFmt numFmtId="180" formatCode="0_ "/>
    <numFmt numFmtId="181" formatCode="0_);[Red]\(0\)"/>
  </numFmts>
  <fonts count="8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6"/>
      <name val="黑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Helv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5" fillId="0" borderId="0"/>
  </cellStyleXfs>
  <cellXfs count="3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178" fontId="1" fillId="2" borderId="2" xfId="1" applyNumberFormat="1" applyFill="1" applyBorder="1" applyAlignment="1">
      <alignment horizontal="right" vertical="center" wrapText="1"/>
    </xf>
    <xf numFmtId="178" fontId="1" fillId="2" borderId="2" xfId="1" applyNumberFormat="1" applyFill="1" applyBorder="1" applyAlignment="1">
      <alignment horizontal="right" vertical="center"/>
    </xf>
    <xf numFmtId="0" fontId="4" fillId="2" borderId="2" xfId="1" applyFont="1" applyFill="1" applyBorder="1" applyAlignment="1">
      <alignment horizontal="left" vertical="center"/>
    </xf>
    <xf numFmtId="0" fontId="1" fillId="2" borderId="2" xfId="1" applyFill="1" applyBorder="1" applyAlignment="1">
      <alignment horizontal="left" vertical="center" indent="1"/>
    </xf>
    <xf numFmtId="0" fontId="1" fillId="2" borderId="2" xfId="1" applyFill="1" applyBorder="1">
      <alignment vertical="center"/>
    </xf>
    <xf numFmtId="178" fontId="1" fillId="2" borderId="2" xfId="1" applyNumberFormat="1" applyFill="1" applyBorder="1">
      <alignment vertical="center"/>
    </xf>
    <xf numFmtId="180" fontId="1" fillId="2" borderId="2" xfId="1" applyNumberFormat="1" applyFill="1" applyBorder="1" applyAlignment="1">
      <alignment horizontal="right" vertical="center"/>
    </xf>
    <xf numFmtId="0" fontId="1" fillId="2" borderId="2" xfId="3" applyFill="1" applyBorder="1" applyAlignment="1">
      <alignment horizontal="left" vertical="center" indent="1"/>
    </xf>
    <xf numFmtId="0" fontId="3" fillId="2" borderId="2" xfId="1" applyFont="1" applyFill="1" applyBorder="1" applyAlignment="1">
      <alignment horizontal="left" vertical="center" wrapText="1" indent="1"/>
    </xf>
    <xf numFmtId="180" fontId="1" fillId="2" borderId="2" xfId="5" applyNumberFormat="1" applyFont="1" applyFill="1" applyBorder="1" applyAlignment="1">
      <alignment horizontal="right" vertical="center" wrapText="1"/>
    </xf>
    <xf numFmtId="0" fontId="1" fillId="2" borderId="2" xfId="1" applyFill="1" applyBorder="1" applyAlignment="1">
      <alignment horizontal="right" vertical="center"/>
    </xf>
    <xf numFmtId="0" fontId="1" fillId="2" borderId="2" xfId="4" applyFill="1" applyBorder="1" applyAlignment="1">
      <alignment horizontal="right" vertical="center"/>
    </xf>
    <xf numFmtId="181" fontId="1" fillId="2" borderId="2" xfId="5" applyNumberFormat="1" applyFont="1" applyFill="1" applyBorder="1" applyAlignment="1">
      <alignment horizontal="right" vertical="center" wrapText="1"/>
    </xf>
    <xf numFmtId="180" fontId="3" fillId="2" borderId="2" xfId="5" applyNumberFormat="1" applyFont="1" applyFill="1" applyBorder="1" applyAlignment="1">
      <alignment horizontal="right" vertical="center" wrapText="1"/>
    </xf>
    <xf numFmtId="181" fontId="3" fillId="2" borderId="2" xfId="5" applyNumberFormat="1" applyFont="1" applyFill="1" applyBorder="1" applyAlignment="1">
      <alignment horizontal="right" vertical="center" wrapText="1"/>
    </xf>
    <xf numFmtId="0" fontId="1" fillId="2" borderId="0" xfId="1" applyFill="1" applyAlignment="1">
      <alignment horizontal="left" vertical="center"/>
    </xf>
    <xf numFmtId="179" fontId="1" fillId="2" borderId="2" xfId="1" applyNumberFormat="1" applyFill="1" applyBorder="1" applyAlignment="1">
      <alignment horizontal="right" vertical="center" wrapText="1"/>
    </xf>
    <xf numFmtId="178" fontId="1" fillId="2" borderId="2" xfId="0" applyNumberFormat="1" applyFont="1" applyFill="1" applyBorder="1" applyAlignment="1">
      <alignment horizontal="right" vertical="center" wrapText="1"/>
    </xf>
    <xf numFmtId="178" fontId="1" fillId="2" borderId="6" xfId="0" applyNumberFormat="1" applyFont="1" applyFill="1" applyBorder="1" applyAlignment="1">
      <alignment horizontal="right" vertical="center"/>
    </xf>
    <xf numFmtId="178" fontId="1" fillId="2" borderId="2" xfId="0" applyNumberFormat="1" applyFont="1" applyFill="1" applyBorder="1" applyAlignment="1">
      <alignment horizontal="right" vertical="center"/>
    </xf>
    <xf numFmtId="178" fontId="1" fillId="2" borderId="0" xfId="0" applyNumberFormat="1" applyFont="1" applyFill="1">
      <alignment vertical="center"/>
    </xf>
    <xf numFmtId="181" fontId="3" fillId="2" borderId="6" xfId="5" applyNumberFormat="1" applyFont="1" applyFill="1" applyBorder="1" applyAlignment="1">
      <alignment horizontal="right" vertical="center" wrapText="1"/>
    </xf>
    <xf numFmtId="181" fontId="1" fillId="2" borderId="6" xfId="5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2" borderId="2" xfId="0" applyFill="1" applyBorder="1" applyAlignment="1">
      <alignment horizontal="center" vertical="center" wrapText="1"/>
    </xf>
  </cellXfs>
  <cellStyles count="6">
    <cellStyle name="常规" xfId="0" builtinId="0"/>
    <cellStyle name="常规 10 2 2" xfId="3" xr:uid="{00000000-0005-0000-0000-000033000000}"/>
    <cellStyle name="常规 18 3" xfId="1" xr:uid="{00000000-0005-0000-0000-000001000000}"/>
    <cellStyle name="常规 2 5 2 2" xfId="2" xr:uid="{00000000-0005-0000-0000-00000F000000}"/>
    <cellStyle name="常规 22" xfId="4" xr:uid="{00000000-0005-0000-0000-000034000000}"/>
    <cellStyle name="常规_2013年财政收支大账(11月22日)3" xfId="5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workbookViewId="0">
      <selection activeCell="A38" sqref="A38:XFD42"/>
    </sheetView>
  </sheetViews>
  <sheetFormatPr defaultColWidth="10" defaultRowHeight="15.6" x14ac:dyDescent="0.25"/>
  <cols>
    <col min="1" max="1" width="35.5546875" style="1" customWidth="1"/>
    <col min="2" max="2" width="10" style="1" customWidth="1"/>
    <col min="3" max="3" width="9.88671875" style="1" customWidth="1"/>
    <col min="4" max="4" width="9" style="1" customWidth="1"/>
    <col min="5" max="5" width="9.6640625" style="1" customWidth="1"/>
    <col min="6" max="6" width="8.44140625" style="1" customWidth="1"/>
    <col min="7" max="7" width="9.6640625" style="1" customWidth="1"/>
    <col min="8" max="8" width="8.21875" style="1" customWidth="1"/>
    <col min="9" max="9" width="9.88671875" style="1" customWidth="1"/>
    <col min="10" max="10" width="9.109375" style="1" customWidth="1"/>
    <col min="11" max="12" width="10" style="1" hidden="1" customWidth="1"/>
    <col min="13" max="13" width="0.21875" style="1" customWidth="1"/>
    <col min="14" max="16384" width="10" style="1"/>
  </cols>
  <sheetData>
    <row r="1" spans="1:16" ht="46.05" customHeight="1" x14ac:dyDescent="0.25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</row>
    <row r="2" spans="1:16" ht="22.5" customHeight="1" x14ac:dyDescent="0.25">
      <c r="A2" s="32"/>
      <c r="B2" s="32"/>
      <c r="C2" s="32"/>
      <c r="D2" s="33"/>
      <c r="E2" s="33"/>
      <c r="F2" s="34"/>
      <c r="G2" s="32"/>
      <c r="H2" s="33" t="s">
        <v>0</v>
      </c>
      <c r="I2" s="33"/>
      <c r="J2" s="34"/>
    </row>
    <row r="3" spans="1:16" ht="21" customHeight="1" x14ac:dyDescent="0.25">
      <c r="A3" s="35" t="s">
        <v>1</v>
      </c>
      <c r="B3" s="28" t="s">
        <v>3</v>
      </c>
      <c r="C3" s="35" t="s">
        <v>30</v>
      </c>
      <c r="D3" s="35"/>
      <c r="E3" s="35"/>
      <c r="F3" s="35" t="s">
        <v>2</v>
      </c>
      <c r="G3" s="35" t="s">
        <v>31</v>
      </c>
      <c r="H3" s="35"/>
      <c r="I3" s="35"/>
      <c r="J3" s="31" t="s">
        <v>4</v>
      </c>
    </row>
    <row r="4" spans="1:16" ht="21" customHeight="1" x14ac:dyDescent="0.25">
      <c r="A4" s="35"/>
      <c r="B4" s="29"/>
      <c r="C4" s="35" t="s">
        <v>5</v>
      </c>
      <c r="D4" s="35" t="s">
        <v>6</v>
      </c>
      <c r="E4" s="35" t="s">
        <v>7</v>
      </c>
      <c r="F4" s="35"/>
      <c r="G4" s="35" t="s">
        <v>5</v>
      </c>
      <c r="H4" s="35" t="s">
        <v>6</v>
      </c>
      <c r="I4" s="35" t="s">
        <v>7</v>
      </c>
      <c r="J4" s="31"/>
    </row>
    <row r="5" spans="1:16" s="2" customFormat="1" ht="21" customHeight="1" x14ac:dyDescent="0.25">
      <c r="A5" s="35"/>
      <c r="B5" s="30"/>
      <c r="C5" s="35"/>
      <c r="D5" s="35"/>
      <c r="E5" s="35"/>
      <c r="F5" s="35"/>
      <c r="G5" s="35"/>
      <c r="H5" s="35"/>
      <c r="I5" s="35"/>
      <c r="J5" s="31"/>
      <c r="K5" s="2" t="s">
        <v>8</v>
      </c>
      <c r="L5" s="2" t="s">
        <v>9</v>
      </c>
    </row>
    <row r="6" spans="1:16" s="2" customFormat="1" ht="19.95" customHeight="1" x14ac:dyDescent="0.25">
      <c r="A6" s="3" t="s">
        <v>10</v>
      </c>
      <c r="B6" s="4">
        <f>SUM(B7,B28,B33:B36)</f>
        <v>336821</v>
      </c>
      <c r="C6" s="4">
        <f t="shared" ref="C6:C28" si="0">SUM(D6:E6)</f>
        <v>305256</v>
      </c>
      <c r="D6" s="4">
        <f>SUM(D7,D28,D33:D36)</f>
        <v>301426</v>
      </c>
      <c r="E6" s="4">
        <f>SUM(E7,E28,E33:E36)</f>
        <v>3830</v>
      </c>
      <c r="F6" s="5">
        <f>SUM(G6)</f>
        <v>387312</v>
      </c>
      <c r="G6" s="4">
        <f t="shared" ref="G6:G31" si="1">SUM(H6:I6)</f>
        <v>387312</v>
      </c>
      <c r="H6" s="4">
        <f>SUM(H7,H28,H33:H36)</f>
        <v>363856</v>
      </c>
      <c r="I6" s="4">
        <f>SUM(I7,I28,I33:I36)</f>
        <v>23456</v>
      </c>
      <c r="J6" s="20">
        <f t="shared" ref="J6:J20" si="2">ROUND((G6/B6-1)*100,1)</f>
        <v>15</v>
      </c>
      <c r="K6" s="21">
        <f>SUM(K7,K27,K37)</f>
        <v>242767</v>
      </c>
      <c r="L6" s="21">
        <f>SUM(L7,L27,L37)</f>
        <v>219311</v>
      </c>
    </row>
    <row r="7" spans="1:16" ht="19.95" customHeight="1" x14ac:dyDescent="0.25">
      <c r="A7" s="6" t="s">
        <v>11</v>
      </c>
      <c r="B7" s="5">
        <f>SUM(B8:B27)</f>
        <v>306786</v>
      </c>
      <c r="C7" s="4">
        <f t="shared" si="0"/>
        <v>281086</v>
      </c>
      <c r="D7" s="5">
        <f>SUM(D8:D27)</f>
        <v>277256</v>
      </c>
      <c r="E7" s="5">
        <f>SUM(E8:E27)</f>
        <v>3830</v>
      </c>
      <c r="F7" s="5">
        <f>SUM(G7)</f>
        <v>339617</v>
      </c>
      <c r="G7" s="4">
        <f t="shared" si="1"/>
        <v>339617</v>
      </c>
      <c r="H7" s="5">
        <f>SUM(H8:H27)</f>
        <v>316161</v>
      </c>
      <c r="I7" s="5">
        <f>SUM(I8:I27)</f>
        <v>23456</v>
      </c>
      <c r="J7" s="20">
        <f t="shared" si="2"/>
        <v>10.7</v>
      </c>
      <c r="K7" s="22">
        <f>SUM(K8:K25)</f>
        <v>219891</v>
      </c>
      <c r="L7" s="23">
        <f>SUM(L8:L25)</f>
        <v>196435</v>
      </c>
      <c r="M7" s="24"/>
    </row>
    <row r="8" spans="1:16" ht="19.95" customHeight="1" x14ac:dyDescent="0.25">
      <c r="A8" s="7" t="s">
        <v>12</v>
      </c>
      <c r="B8" s="8">
        <v>43268</v>
      </c>
      <c r="C8" s="4">
        <f t="shared" si="0"/>
        <v>41680</v>
      </c>
      <c r="D8" s="5">
        <v>41663</v>
      </c>
      <c r="E8" s="5">
        <v>17</v>
      </c>
      <c r="F8" s="5">
        <f t="shared" ref="F8:F36" si="3">SUM(G8)</f>
        <v>60882</v>
      </c>
      <c r="G8" s="4">
        <f t="shared" si="1"/>
        <v>60882</v>
      </c>
      <c r="H8" s="5">
        <v>60116</v>
      </c>
      <c r="I8" s="5">
        <v>766</v>
      </c>
      <c r="J8" s="20">
        <f t="shared" si="2"/>
        <v>40.700000000000003</v>
      </c>
      <c r="K8" s="1">
        <v>30614</v>
      </c>
      <c r="L8" s="24">
        <f t="shared" ref="L8:L25" si="4">K8-I8</f>
        <v>29848</v>
      </c>
      <c r="N8" s="24"/>
      <c r="O8" s="24"/>
      <c r="P8" s="24"/>
    </row>
    <row r="9" spans="1:16" ht="19.95" customHeight="1" x14ac:dyDescent="0.25">
      <c r="A9" s="7" t="s">
        <v>13</v>
      </c>
      <c r="B9" s="8">
        <v>8597</v>
      </c>
      <c r="C9" s="4">
        <f t="shared" si="0"/>
        <v>10013</v>
      </c>
      <c r="D9" s="5">
        <v>10004</v>
      </c>
      <c r="E9" s="5">
        <v>9</v>
      </c>
      <c r="F9" s="5">
        <f t="shared" si="3"/>
        <v>9276</v>
      </c>
      <c r="G9" s="4">
        <f t="shared" si="1"/>
        <v>9276</v>
      </c>
      <c r="H9" s="5">
        <v>9267</v>
      </c>
      <c r="I9" s="5">
        <v>9</v>
      </c>
      <c r="J9" s="20">
        <f t="shared" si="2"/>
        <v>7.9</v>
      </c>
      <c r="K9" s="1">
        <v>9818</v>
      </c>
      <c r="L9" s="24">
        <f t="shared" si="4"/>
        <v>9809</v>
      </c>
      <c r="N9" s="24"/>
      <c r="O9" s="24"/>
      <c r="P9" s="24"/>
    </row>
    <row r="10" spans="1:16" ht="19.95" customHeight="1" x14ac:dyDescent="0.25">
      <c r="A10" s="7" t="s">
        <v>14</v>
      </c>
      <c r="B10" s="8">
        <v>67722</v>
      </c>
      <c r="C10" s="4">
        <f t="shared" si="0"/>
        <v>74804</v>
      </c>
      <c r="D10" s="5">
        <v>74804</v>
      </c>
      <c r="E10" s="5"/>
      <c r="F10" s="5">
        <f t="shared" si="3"/>
        <v>68225</v>
      </c>
      <c r="G10" s="4">
        <f t="shared" si="1"/>
        <v>68225</v>
      </c>
      <c r="H10" s="5">
        <v>64331</v>
      </c>
      <c r="I10" s="5">
        <v>3894</v>
      </c>
      <c r="J10" s="20">
        <f t="shared" si="2"/>
        <v>0.7</v>
      </c>
      <c r="K10" s="1">
        <v>50980</v>
      </c>
      <c r="L10" s="24">
        <f t="shared" si="4"/>
        <v>47086</v>
      </c>
      <c r="N10" s="24"/>
      <c r="O10" s="24"/>
      <c r="P10" s="24"/>
    </row>
    <row r="11" spans="1:16" ht="19.95" customHeight="1" x14ac:dyDescent="0.25">
      <c r="A11" s="7" t="s">
        <v>15</v>
      </c>
      <c r="B11" s="8">
        <v>9269</v>
      </c>
      <c r="C11" s="4">
        <f t="shared" si="0"/>
        <v>10317</v>
      </c>
      <c r="D11" s="5">
        <v>9613</v>
      </c>
      <c r="E11" s="5">
        <v>704</v>
      </c>
      <c r="F11" s="5">
        <f t="shared" si="3"/>
        <v>12322</v>
      </c>
      <c r="G11" s="4">
        <f t="shared" si="1"/>
        <v>12322</v>
      </c>
      <c r="H11" s="5">
        <v>11534</v>
      </c>
      <c r="I11" s="5">
        <v>788</v>
      </c>
      <c r="J11" s="20">
        <f t="shared" si="2"/>
        <v>32.9</v>
      </c>
      <c r="K11" s="1">
        <v>333</v>
      </c>
      <c r="L11" s="24">
        <f t="shared" si="4"/>
        <v>-455</v>
      </c>
      <c r="N11" s="24"/>
      <c r="O11" s="24"/>
      <c r="P11" s="24"/>
    </row>
    <row r="12" spans="1:16" ht="19.95" customHeight="1" x14ac:dyDescent="0.25">
      <c r="A12" s="7" t="s">
        <v>16</v>
      </c>
      <c r="B12" s="8">
        <v>10152</v>
      </c>
      <c r="C12" s="4">
        <f t="shared" si="0"/>
        <v>9703</v>
      </c>
      <c r="D12" s="5">
        <v>9703</v>
      </c>
      <c r="E12" s="5"/>
      <c r="F12" s="5">
        <f t="shared" si="3"/>
        <v>7979</v>
      </c>
      <c r="G12" s="4">
        <f t="shared" si="1"/>
        <v>7979</v>
      </c>
      <c r="H12" s="5">
        <v>5397</v>
      </c>
      <c r="I12" s="5">
        <v>2582</v>
      </c>
      <c r="J12" s="20">
        <f t="shared" si="2"/>
        <v>-21.4</v>
      </c>
      <c r="K12" s="1">
        <v>3921</v>
      </c>
      <c r="L12" s="24">
        <f t="shared" si="4"/>
        <v>1339</v>
      </c>
      <c r="N12" s="24"/>
      <c r="O12" s="24"/>
      <c r="P12" s="24"/>
    </row>
    <row r="13" spans="1:16" ht="19.95" customHeight="1" x14ac:dyDescent="0.25">
      <c r="A13" s="7" t="s">
        <v>17</v>
      </c>
      <c r="B13" s="8">
        <v>37873</v>
      </c>
      <c r="C13" s="4">
        <f t="shared" si="0"/>
        <v>31846</v>
      </c>
      <c r="D13" s="5">
        <v>31846</v>
      </c>
      <c r="E13" s="5"/>
      <c r="F13" s="5">
        <f t="shared" si="3"/>
        <v>39458</v>
      </c>
      <c r="G13" s="4">
        <f t="shared" si="1"/>
        <v>39458</v>
      </c>
      <c r="H13" s="5">
        <v>38004</v>
      </c>
      <c r="I13" s="5">
        <v>1454</v>
      </c>
      <c r="J13" s="20">
        <f t="shared" si="2"/>
        <v>4.2</v>
      </c>
      <c r="K13" s="1">
        <v>27497</v>
      </c>
      <c r="L13" s="24">
        <f t="shared" si="4"/>
        <v>26043</v>
      </c>
      <c r="N13" s="24"/>
      <c r="O13" s="24"/>
      <c r="P13" s="24"/>
    </row>
    <row r="14" spans="1:16" ht="19.95" customHeight="1" x14ac:dyDescent="0.25">
      <c r="A14" s="7" t="s">
        <v>18</v>
      </c>
      <c r="B14" s="8">
        <v>22147</v>
      </c>
      <c r="C14" s="4">
        <f t="shared" si="0"/>
        <v>20348</v>
      </c>
      <c r="D14" s="5">
        <v>20228</v>
      </c>
      <c r="E14" s="5">
        <v>120</v>
      </c>
      <c r="F14" s="5">
        <f t="shared" si="3"/>
        <v>17519</v>
      </c>
      <c r="G14" s="4">
        <f t="shared" si="1"/>
        <v>17519</v>
      </c>
      <c r="H14" s="5">
        <v>17399</v>
      </c>
      <c r="I14" s="5">
        <v>120</v>
      </c>
      <c r="J14" s="20">
        <f t="shared" si="2"/>
        <v>-20.9</v>
      </c>
      <c r="K14" s="1">
        <v>19125</v>
      </c>
      <c r="L14" s="24">
        <f t="shared" si="4"/>
        <v>19005</v>
      </c>
      <c r="N14" s="24"/>
      <c r="O14" s="24"/>
      <c r="P14" s="24"/>
    </row>
    <row r="15" spans="1:16" ht="19.95" customHeight="1" x14ac:dyDescent="0.25">
      <c r="A15" s="7" t="s">
        <v>19</v>
      </c>
      <c r="B15" s="8">
        <v>11532</v>
      </c>
      <c r="C15" s="4">
        <f t="shared" si="0"/>
        <v>13158</v>
      </c>
      <c r="D15" s="5">
        <v>12079</v>
      </c>
      <c r="E15" s="5">
        <v>1079</v>
      </c>
      <c r="F15" s="5">
        <f t="shared" si="3"/>
        <v>15054</v>
      </c>
      <c r="G15" s="4">
        <f t="shared" si="1"/>
        <v>15054</v>
      </c>
      <c r="H15" s="5">
        <v>13950</v>
      </c>
      <c r="I15" s="5">
        <v>1104</v>
      </c>
      <c r="J15" s="20">
        <f t="shared" si="2"/>
        <v>30.5</v>
      </c>
      <c r="K15" s="1">
        <v>7650</v>
      </c>
      <c r="L15" s="24">
        <f t="shared" si="4"/>
        <v>6546</v>
      </c>
      <c r="N15" s="24"/>
      <c r="O15" s="24"/>
      <c r="P15" s="24"/>
    </row>
    <row r="16" spans="1:16" ht="19.95" customHeight="1" x14ac:dyDescent="0.25">
      <c r="A16" s="7" t="s">
        <v>20</v>
      </c>
      <c r="B16" s="8">
        <v>13979</v>
      </c>
      <c r="C16" s="4">
        <f t="shared" si="0"/>
        <v>5626</v>
      </c>
      <c r="D16" s="5">
        <v>5601</v>
      </c>
      <c r="E16" s="5">
        <v>25</v>
      </c>
      <c r="F16" s="5">
        <f t="shared" si="3"/>
        <v>19428</v>
      </c>
      <c r="G16" s="4">
        <f t="shared" si="1"/>
        <v>19428</v>
      </c>
      <c r="H16" s="5">
        <v>19428</v>
      </c>
      <c r="I16" s="5"/>
      <c r="J16" s="20">
        <f t="shared" si="2"/>
        <v>39</v>
      </c>
      <c r="K16" s="1">
        <v>4141</v>
      </c>
      <c r="L16" s="24">
        <f t="shared" si="4"/>
        <v>4141</v>
      </c>
      <c r="N16" s="24"/>
      <c r="O16" s="24"/>
      <c r="P16" s="24"/>
    </row>
    <row r="17" spans="1:16" ht="19.95" customHeight="1" x14ac:dyDescent="0.25">
      <c r="A17" s="7" t="s">
        <v>32</v>
      </c>
      <c r="B17" s="8">
        <v>59792</v>
      </c>
      <c r="C17" s="4">
        <f t="shared" si="0"/>
        <v>29803</v>
      </c>
      <c r="D17" s="5">
        <v>28007</v>
      </c>
      <c r="E17" s="5">
        <v>1796</v>
      </c>
      <c r="F17" s="5">
        <f t="shared" si="3"/>
        <v>61372</v>
      </c>
      <c r="G17" s="4">
        <f t="shared" si="1"/>
        <v>61372</v>
      </c>
      <c r="H17" s="5">
        <v>53171</v>
      </c>
      <c r="I17" s="5">
        <v>8201</v>
      </c>
      <c r="J17" s="20">
        <f t="shared" si="2"/>
        <v>2.6</v>
      </c>
      <c r="K17" s="1">
        <v>48893</v>
      </c>
      <c r="L17" s="24">
        <f t="shared" si="4"/>
        <v>40692</v>
      </c>
      <c r="N17" s="24"/>
      <c r="O17" s="24"/>
      <c r="P17" s="24"/>
    </row>
    <row r="18" spans="1:16" ht="19.95" customHeight="1" x14ac:dyDescent="0.25">
      <c r="A18" s="7" t="s">
        <v>33</v>
      </c>
      <c r="B18" s="9">
        <v>8932</v>
      </c>
      <c r="C18" s="4">
        <f t="shared" si="0"/>
        <v>1353</v>
      </c>
      <c r="D18" s="5">
        <v>1353</v>
      </c>
      <c r="E18" s="5"/>
      <c r="F18" s="5">
        <f t="shared" si="3"/>
        <v>7921</v>
      </c>
      <c r="G18" s="4">
        <f t="shared" si="1"/>
        <v>7921</v>
      </c>
      <c r="H18" s="10">
        <v>5279</v>
      </c>
      <c r="I18" s="5">
        <v>2642</v>
      </c>
      <c r="J18" s="20">
        <f t="shared" si="2"/>
        <v>-11.3</v>
      </c>
      <c r="K18" s="1">
        <v>5754</v>
      </c>
      <c r="L18" s="24">
        <f t="shared" si="4"/>
        <v>3112</v>
      </c>
      <c r="N18" s="24"/>
      <c r="O18" s="24"/>
      <c r="P18" s="24"/>
    </row>
    <row r="19" spans="1:16" ht="19.95" customHeight="1" x14ac:dyDescent="0.25">
      <c r="A19" s="7" t="s">
        <v>34</v>
      </c>
      <c r="B19" s="8">
        <v>800</v>
      </c>
      <c r="C19" s="4">
        <f t="shared" si="0"/>
        <v>813</v>
      </c>
      <c r="D19" s="5">
        <v>813</v>
      </c>
      <c r="E19" s="5"/>
      <c r="F19" s="5">
        <f t="shared" si="3"/>
        <v>843</v>
      </c>
      <c r="G19" s="4">
        <f t="shared" si="1"/>
        <v>843</v>
      </c>
      <c r="H19" s="5">
        <v>843</v>
      </c>
      <c r="I19" s="5"/>
      <c r="J19" s="20">
        <f t="shared" si="2"/>
        <v>5.4</v>
      </c>
      <c r="K19" s="1">
        <v>1616</v>
      </c>
      <c r="L19" s="24">
        <f t="shared" si="4"/>
        <v>1616</v>
      </c>
      <c r="N19" s="24"/>
      <c r="O19" s="24"/>
      <c r="P19" s="24"/>
    </row>
    <row r="20" spans="1:16" ht="19.95" customHeight="1" x14ac:dyDescent="0.25">
      <c r="A20" s="7" t="s">
        <v>35</v>
      </c>
      <c r="B20" s="8">
        <v>742</v>
      </c>
      <c r="C20" s="4">
        <f t="shared" si="0"/>
        <v>3110</v>
      </c>
      <c r="D20" s="5">
        <v>3030</v>
      </c>
      <c r="E20" s="5">
        <v>80</v>
      </c>
      <c r="F20" s="5">
        <f t="shared" si="3"/>
        <v>174</v>
      </c>
      <c r="G20" s="4">
        <f t="shared" si="1"/>
        <v>174</v>
      </c>
      <c r="H20" s="5">
        <v>174</v>
      </c>
      <c r="I20" s="5"/>
      <c r="J20" s="20">
        <f t="shared" si="2"/>
        <v>-76.5</v>
      </c>
      <c r="K20" s="1">
        <v>2835</v>
      </c>
      <c r="L20" s="24">
        <f t="shared" si="4"/>
        <v>2835</v>
      </c>
      <c r="N20" s="24"/>
      <c r="O20" s="24"/>
      <c r="P20" s="24"/>
    </row>
    <row r="21" spans="1:16" ht="19.95" customHeight="1" x14ac:dyDescent="0.25">
      <c r="A21" s="7" t="s">
        <v>21</v>
      </c>
      <c r="B21" s="8">
        <v>213</v>
      </c>
      <c r="C21" s="4">
        <f t="shared" si="0"/>
        <v>1326</v>
      </c>
      <c r="D21" s="5">
        <v>1326</v>
      </c>
      <c r="E21" s="5"/>
      <c r="F21" s="5">
        <f t="shared" si="3"/>
        <v>2299</v>
      </c>
      <c r="G21" s="4">
        <f t="shared" si="1"/>
        <v>2299</v>
      </c>
      <c r="H21" s="10">
        <v>2299</v>
      </c>
      <c r="I21" s="5"/>
      <c r="J21" s="20"/>
      <c r="K21" s="1">
        <v>1761</v>
      </c>
      <c r="L21" s="24">
        <f t="shared" si="4"/>
        <v>1761</v>
      </c>
      <c r="N21" s="24"/>
      <c r="O21" s="24"/>
      <c r="P21" s="24"/>
    </row>
    <row r="22" spans="1:16" ht="19.95" customHeight="1" x14ac:dyDescent="0.25">
      <c r="A22" s="7" t="s">
        <v>36</v>
      </c>
      <c r="B22" s="9">
        <v>7247</v>
      </c>
      <c r="C22" s="4">
        <f t="shared" si="0"/>
        <v>17794</v>
      </c>
      <c r="D22" s="5">
        <v>17794</v>
      </c>
      <c r="E22" s="5"/>
      <c r="F22" s="5">
        <f t="shared" si="3"/>
        <v>11103</v>
      </c>
      <c r="G22" s="4">
        <f t="shared" si="1"/>
        <v>11103</v>
      </c>
      <c r="H22" s="5">
        <v>9871</v>
      </c>
      <c r="I22" s="5">
        <v>1232</v>
      </c>
      <c r="J22" s="20">
        <f>ROUND((G22/B22-1)*100,1)</f>
        <v>53.2</v>
      </c>
      <c r="K22" s="1">
        <v>2691</v>
      </c>
      <c r="L22" s="24">
        <f t="shared" si="4"/>
        <v>1459</v>
      </c>
      <c r="N22" s="24"/>
      <c r="O22" s="24"/>
      <c r="P22" s="24"/>
    </row>
    <row r="23" spans="1:16" ht="19.95" customHeight="1" x14ac:dyDescent="0.25">
      <c r="A23" s="7" t="s">
        <v>37</v>
      </c>
      <c r="B23" s="8">
        <v>0</v>
      </c>
      <c r="C23" s="4">
        <f t="shared" si="0"/>
        <v>0</v>
      </c>
      <c r="D23" s="5"/>
      <c r="E23" s="5"/>
      <c r="F23" s="5">
        <f t="shared" si="3"/>
        <v>110</v>
      </c>
      <c r="G23" s="4">
        <f t="shared" si="1"/>
        <v>110</v>
      </c>
      <c r="H23" s="5">
        <v>110</v>
      </c>
      <c r="I23" s="5"/>
      <c r="J23" s="20"/>
      <c r="K23" s="1">
        <v>1131</v>
      </c>
      <c r="L23" s="24">
        <f t="shared" si="4"/>
        <v>1131</v>
      </c>
      <c r="N23" s="24"/>
      <c r="O23" s="24"/>
      <c r="P23" s="24"/>
    </row>
    <row r="24" spans="1:16" ht="19.95" customHeight="1" x14ac:dyDescent="0.25">
      <c r="A24" s="7" t="s">
        <v>22</v>
      </c>
      <c r="B24" s="8">
        <v>0</v>
      </c>
      <c r="C24" s="4">
        <f t="shared" si="0"/>
        <v>0</v>
      </c>
      <c r="D24" s="5"/>
      <c r="E24" s="5"/>
      <c r="F24" s="5">
        <f t="shared" si="3"/>
        <v>2717</v>
      </c>
      <c r="G24" s="4">
        <f t="shared" si="1"/>
        <v>2717</v>
      </c>
      <c r="H24" s="5">
        <v>2053</v>
      </c>
      <c r="I24" s="5">
        <v>664</v>
      </c>
      <c r="J24" s="20"/>
      <c r="K24" s="1">
        <v>1131</v>
      </c>
      <c r="L24" s="24">
        <f t="shared" si="4"/>
        <v>467</v>
      </c>
      <c r="N24" s="24"/>
      <c r="O24" s="24"/>
      <c r="P24" s="24"/>
    </row>
    <row r="25" spans="1:16" ht="19.95" customHeight="1" x14ac:dyDescent="0.25">
      <c r="A25" s="7" t="s">
        <v>23</v>
      </c>
      <c r="B25" s="8">
        <v>0</v>
      </c>
      <c r="C25" s="4">
        <f t="shared" si="0"/>
        <v>5800</v>
      </c>
      <c r="D25" s="5">
        <v>5800</v>
      </c>
      <c r="E25" s="5"/>
      <c r="F25" s="5">
        <f t="shared" si="3"/>
        <v>0</v>
      </c>
      <c r="G25" s="4">
        <f t="shared" si="1"/>
        <v>0</v>
      </c>
      <c r="H25" s="5"/>
      <c r="I25" s="5"/>
      <c r="J25" s="20"/>
      <c r="L25" s="24">
        <f t="shared" si="4"/>
        <v>0</v>
      </c>
      <c r="N25" s="24"/>
      <c r="O25" s="24"/>
      <c r="P25" s="24"/>
    </row>
    <row r="26" spans="1:16" ht="19.95" customHeight="1" x14ac:dyDescent="0.25">
      <c r="A26" s="11" t="s">
        <v>24</v>
      </c>
      <c r="B26" s="8">
        <v>2598</v>
      </c>
      <c r="C26" s="4">
        <f t="shared" si="0"/>
        <v>2879</v>
      </c>
      <c r="D26" s="5">
        <v>2879</v>
      </c>
      <c r="E26" s="5"/>
      <c r="F26" s="5">
        <f t="shared" si="3"/>
        <v>2881</v>
      </c>
      <c r="G26" s="4">
        <f t="shared" si="1"/>
        <v>2881</v>
      </c>
      <c r="H26" s="5">
        <v>2881</v>
      </c>
      <c r="I26" s="5"/>
      <c r="J26" s="20"/>
      <c r="L26" s="24"/>
      <c r="N26" s="24"/>
      <c r="O26" s="24"/>
      <c r="P26" s="24"/>
    </row>
    <row r="27" spans="1:16" ht="19.95" customHeight="1" x14ac:dyDescent="0.25">
      <c r="A27" s="7" t="s">
        <v>25</v>
      </c>
      <c r="B27" s="9">
        <v>1923</v>
      </c>
      <c r="C27" s="4">
        <f t="shared" si="0"/>
        <v>713</v>
      </c>
      <c r="D27" s="5">
        <v>713</v>
      </c>
      <c r="E27" s="5"/>
      <c r="F27" s="5">
        <f t="shared" si="3"/>
        <v>54</v>
      </c>
      <c r="G27" s="4">
        <f t="shared" si="1"/>
        <v>54</v>
      </c>
      <c r="H27" s="10">
        <v>54</v>
      </c>
      <c r="I27" s="5"/>
      <c r="J27" s="20">
        <f>ROUND((G27/B27-1)*100,1)</f>
        <v>-97.2</v>
      </c>
      <c r="K27" s="23">
        <f>SUM(K28:K36)</f>
        <v>4948</v>
      </c>
      <c r="L27" s="23">
        <f>SUM(L28:L36)</f>
        <v>4948</v>
      </c>
      <c r="N27" s="24"/>
      <c r="O27" s="24"/>
      <c r="P27" s="24"/>
    </row>
    <row r="28" spans="1:16" ht="19.95" customHeight="1" x14ac:dyDescent="0.25">
      <c r="A28" s="6" t="s">
        <v>26</v>
      </c>
      <c r="B28" s="5">
        <f>SUM(B29:B32)</f>
        <v>13244</v>
      </c>
      <c r="C28" s="4">
        <f t="shared" si="0"/>
        <v>16970</v>
      </c>
      <c r="D28" s="5">
        <f>SUM(D29:D32)</f>
        <v>16970</v>
      </c>
      <c r="E28" s="5">
        <f>SUM(E29:E32)</f>
        <v>0</v>
      </c>
      <c r="F28" s="5">
        <f t="shared" si="3"/>
        <v>17086</v>
      </c>
      <c r="G28" s="4">
        <f t="shared" si="1"/>
        <v>17086</v>
      </c>
      <c r="H28" s="5">
        <f>SUM(H29:H32)</f>
        <v>17086</v>
      </c>
      <c r="I28" s="5">
        <f>SUM(I29:I32)</f>
        <v>0</v>
      </c>
      <c r="J28" s="20">
        <f>ROUND((G28/B28-1)*100,1)</f>
        <v>29</v>
      </c>
      <c r="K28" s="13">
        <v>-424</v>
      </c>
      <c r="L28" s="13">
        <v>-424</v>
      </c>
      <c r="N28" s="24"/>
      <c r="O28" s="24"/>
      <c r="P28" s="24"/>
    </row>
    <row r="29" spans="1:16" ht="19.95" customHeight="1" x14ac:dyDescent="0.25">
      <c r="A29" s="12" t="s">
        <v>38</v>
      </c>
      <c r="B29" s="8">
        <v>-424</v>
      </c>
      <c r="C29" s="13">
        <f>SUM(D29)</f>
        <v>-424</v>
      </c>
      <c r="D29" s="13">
        <v>-424</v>
      </c>
      <c r="E29" s="14"/>
      <c r="F29" s="5">
        <f t="shared" si="3"/>
        <v>1313</v>
      </c>
      <c r="G29" s="4">
        <f t="shared" si="1"/>
        <v>1313</v>
      </c>
      <c r="H29" s="15">
        <v>1313</v>
      </c>
      <c r="I29" s="14"/>
      <c r="J29" s="20">
        <f>ROUND((G29/B29-1)*100,1)</f>
        <v>-409.7</v>
      </c>
      <c r="K29" s="1">
        <v>381</v>
      </c>
      <c r="L29" s="1">
        <v>381</v>
      </c>
    </row>
    <row r="30" spans="1:16" ht="19.95" customHeight="1" x14ac:dyDescent="0.25">
      <c r="A30" s="12" t="s">
        <v>39</v>
      </c>
      <c r="B30" s="8">
        <v>646</v>
      </c>
      <c r="C30" s="13">
        <f>SUM(D30)</f>
        <v>17394</v>
      </c>
      <c r="D30" s="16">
        <v>17394</v>
      </c>
      <c r="E30" s="14"/>
      <c r="F30" s="5">
        <f t="shared" si="3"/>
        <v>2716</v>
      </c>
      <c r="G30" s="4">
        <f t="shared" si="1"/>
        <v>2716</v>
      </c>
      <c r="H30" s="15">
        <v>2716</v>
      </c>
      <c r="I30" s="14"/>
      <c r="J30" s="20">
        <f>ROUND((G30/B30-1)*100,1)</f>
        <v>320.39999999999998</v>
      </c>
      <c r="K30" s="1">
        <v>18</v>
      </c>
      <c r="L30" s="1">
        <v>18</v>
      </c>
    </row>
    <row r="31" spans="1:16" ht="19.95" customHeight="1" x14ac:dyDescent="0.25">
      <c r="A31" s="12" t="s">
        <v>40</v>
      </c>
      <c r="B31" s="8">
        <v>12952</v>
      </c>
      <c r="C31" s="13">
        <f>SUM(D31)</f>
        <v>0</v>
      </c>
      <c r="D31" s="16"/>
      <c r="E31" s="14"/>
      <c r="F31" s="5">
        <f t="shared" si="3"/>
        <v>12987</v>
      </c>
      <c r="G31" s="4">
        <f t="shared" si="1"/>
        <v>12987</v>
      </c>
      <c r="H31" s="15">
        <v>12987</v>
      </c>
      <c r="I31" s="14"/>
      <c r="J31" s="20"/>
      <c r="K31" s="1">
        <v>10</v>
      </c>
      <c r="L31" s="1">
        <v>10</v>
      </c>
    </row>
    <row r="32" spans="1:16" ht="19.95" customHeight="1" x14ac:dyDescent="0.25">
      <c r="A32" s="12" t="s">
        <v>41</v>
      </c>
      <c r="B32" s="8">
        <v>70</v>
      </c>
      <c r="C32" s="13">
        <f>SUM(D32)</f>
        <v>0</v>
      </c>
      <c r="D32" s="16"/>
      <c r="E32" s="14"/>
      <c r="F32" s="5">
        <f t="shared" si="3"/>
        <v>70</v>
      </c>
      <c r="G32" s="4">
        <v>70</v>
      </c>
      <c r="H32" s="17">
        <v>70</v>
      </c>
      <c r="I32" s="14"/>
      <c r="J32" s="20">
        <f>ROUND((G32/B32-1)*100,1)</f>
        <v>0</v>
      </c>
      <c r="K32" s="1">
        <v>1473</v>
      </c>
      <c r="L32" s="1">
        <v>1473</v>
      </c>
    </row>
    <row r="33" spans="1:12" ht="19.95" customHeight="1" x14ac:dyDescent="0.25">
      <c r="A33" s="6" t="s">
        <v>27</v>
      </c>
      <c r="B33" s="8">
        <v>165</v>
      </c>
      <c r="C33" s="4"/>
      <c r="D33" s="16"/>
      <c r="E33" s="14"/>
      <c r="F33" s="5">
        <f t="shared" si="3"/>
        <v>236</v>
      </c>
      <c r="G33" s="4">
        <f>SUM(H33:I33)</f>
        <v>236</v>
      </c>
      <c r="H33" s="16">
        <v>236</v>
      </c>
      <c r="I33" s="14"/>
      <c r="J33" s="20"/>
      <c r="K33" s="1">
        <v>3129</v>
      </c>
      <c r="L33" s="1">
        <v>3129</v>
      </c>
    </row>
    <row r="34" spans="1:12" ht="19.95" customHeight="1" x14ac:dyDescent="0.25">
      <c r="A34" s="6" t="s">
        <v>42</v>
      </c>
      <c r="B34" s="8"/>
      <c r="C34" s="4"/>
      <c r="D34" s="16"/>
      <c r="E34" s="14"/>
      <c r="F34" s="5">
        <f t="shared" si="3"/>
        <v>21402</v>
      </c>
      <c r="G34" s="4">
        <f>SUM(H34:I34)</f>
        <v>21402</v>
      </c>
      <c r="H34" s="16">
        <v>21402</v>
      </c>
      <c r="I34" s="14"/>
      <c r="J34" s="20"/>
      <c r="K34" s="1">
        <v>70</v>
      </c>
      <c r="L34" s="1">
        <v>70</v>
      </c>
    </row>
    <row r="35" spans="1:12" ht="19.95" customHeight="1" x14ac:dyDescent="0.25">
      <c r="A35" s="6" t="s">
        <v>43</v>
      </c>
      <c r="B35" s="8">
        <v>11024</v>
      </c>
      <c r="C35" s="4">
        <f>SUM(D35:E35)</f>
        <v>7200</v>
      </c>
      <c r="D35" s="5">
        <v>7200</v>
      </c>
      <c r="E35" s="5"/>
      <c r="F35" s="5">
        <f t="shared" si="3"/>
        <v>7200</v>
      </c>
      <c r="G35" s="4">
        <f>SUM(H35:I35)</f>
        <v>7200</v>
      </c>
      <c r="H35" s="5">
        <v>7200</v>
      </c>
      <c r="I35" s="5"/>
      <c r="J35" s="20"/>
      <c r="K35" s="1">
        <v>26</v>
      </c>
      <c r="L35" s="1">
        <v>26</v>
      </c>
    </row>
    <row r="36" spans="1:12" ht="19.95" customHeight="1" x14ac:dyDescent="0.25">
      <c r="A36" s="6" t="s">
        <v>44</v>
      </c>
      <c r="B36" s="8">
        <v>5602</v>
      </c>
      <c r="C36" s="4">
        <f>SUM(D36:E36)</f>
        <v>0</v>
      </c>
      <c r="D36" s="16"/>
      <c r="E36" s="14"/>
      <c r="F36" s="5">
        <f t="shared" si="3"/>
        <v>1771</v>
      </c>
      <c r="G36" s="4">
        <f>SUM(H36:I36)</f>
        <v>1771</v>
      </c>
      <c r="H36" s="16">
        <v>1771</v>
      </c>
      <c r="I36" s="14"/>
      <c r="J36" s="20">
        <f>ROUND((G36/B36-1)*100,1)</f>
        <v>-68.400000000000006</v>
      </c>
      <c r="K36" s="25">
        <v>265</v>
      </c>
      <c r="L36" s="18">
        <v>265</v>
      </c>
    </row>
    <row r="37" spans="1:12" ht="19.95" customHeight="1" x14ac:dyDescent="0.25">
      <c r="A37" s="19" t="s">
        <v>28</v>
      </c>
      <c r="B37" s="19"/>
      <c r="C37" s="19"/>
      <c r="D37" s="19"/>
      <c r="E37" s="19"/>
      <c r="F37" s="19"/>
      <c r="G37" s="19"/>
      <c r="H37" s="19"/>
      <c r="I37" s="19"/>
      <c r="J37" s="19"/>
      <c r="K37" s="26">
        <v>17928</v>
      </c>
      <c r="L37" s="16">
        <v>17928</v>
      </c>
    </row>
  </sheetData>
  <mergeCells count="15">
    <mergeCell ref="A1:J1"/>
    <mergeCell ref="D2:E2"/>
    <mergeCell ref="H2:I2"/>
    <mergeCell ref="C3:E3"/>
    <mergeCell ref="G3:I3"/>
    <mergeCell ref="A3:A5"/>
    <mergeCell ref="B3:B5"/>
    <mergeCell ref="C4:C5"/>
    <mergeCell ref="D4:D5"/>
    <mergeCell ref="E4:E5"/>
    <mergeCell ref="F3:F5"/>
    <mergeCell ref="G4:G5"/>
    <mergeCell ref="H4:H5"/>
    <mergeCell ref="I4:I5"/>
    <mergeCell ref="J3:J5"/>
  </mergeCells>
  <phoneticPr fontId="7" type="noConversion"/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tq x</dc:creator>
  <cp:lastModifiedBy>tq x</cp:lastModifiedBy>
  <dcterms:created xsi:type="dcterms:W3CDTF">2022-09-22T00:41:25Z</dcterms:created>
  <dcterms:modified xsi:type="dcterms:W3CDTF">2023-09-08T08:16:10Z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ABBA01639F8F42A7AD1E71F8B559788C</vt:lpwstr>
  </property>
  <property fmtid="{D5CDD505-2E9C-101B-9397-08002B2CF9AE}" pid="3" name="KSOProductBuildVer">
    <vt:lpwstr>2052-11.1.0.12358</vt:lpwstr>
  </property>
</Properties>
</file>