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政府决算\2022年政府决算\"/>
    </mc:Choice>
  </mc:AlternateContent>
  <xr:revisionPtr revIDLastSave="0" documentId="8_{35931D4D-252C-4339-9AE2-94AA020528B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G26" i="1"/>
  <c r="J26" i="1" s="1"/>
  <c r="F26" i="1"/>
  <c r="C26" i="1"/>
  <c r="G25" i="1"/>
  <c r="F25" i="1"/>
  <c r="C25" i="1"/>
  <c r="L24" i="1"/>
  <c r="G24" i="1"/>
  <c r="F24" i="1"/>
  <c r="C24" i="1"/>
  <c r="L23" i="1"/>
  <c r="G23" i="1"/>
  <c r="F23" i="1"/>
  <c r="C23" i="1"/>
  <c r="L22" i="1"/>
  <c r="G22" i="1"/>
  <c r="F22" i="1"/>
  <c r="C22" i="1"/>
  <c r="L21" i="1"/>
  <c r="G21" i="1"/>
  <c r="F21" i="1" s="1"/>
  <c r="C21" i="1"/>
  <c r="L20" i="1"/>
  <c r="G20" i="1"/>
  <c r="F20" i="1"/>
  <c r="C20" i="1"/>
  <c r="L19" i="1"/>
  <c r="G19" i="1"/>
  <c r="J19" i="1" s="1"/>
  <c r="F19" i="1"/>
  <c r="C19" i="1"/>
  <c r="L18" i="1"/>
  <c r="G18" i="1"/>
  <c r="J18" i="1" s="1"/>
  <c r="F18" i="1"/>
  <c r="C18" i="1"/>
  <c r="L17" i="1"/>
  <c r="G17" i="1"/>
  <c r="J17" i="1" s="1"/>
  <c r="F17" i="1"/>
  <c r="C17" i="1"/>
  <c r="L16" i="1"/>
  <c r="G16" i="1"/>
  <c r="F16" i="1" s="1"/>
  <c r="C16" i="1"/>
  <c r="L15" i="1"/>
  <c r="G15" i="1"/>
  <c r="J15" i="1" s="1"/>
  <c r="F15" i="1"/>
  <c r="C15" i="1"/>
  <c r="L14" i="1"/>
  <c r="G14" i="1"/>
  <c r="J14" i="1" s="1"/>
  <c r="F14" i="1"/>
  <c r="C14" i="1"/>
  <c r="L13" i="1"/>
  <c r="G13" i="1"/>
  <c r="J13" i="1" s="1"/>
  <c r="F13" i="1"/>
  <c r="C13" i="1"/>
  <c r="L12" i="1"/>
  <c r="G12" i="1"/>
  <c r="J12" i="1" s="1"/>
  <c r="F12" i="1"/>
  <c r="C12" i="1"/>
  <c r="L11" i="1"/>
  <c r="J11" i="1"/>
  <c r="G11" i="1"/>
  <c r="F11" i="1"/>
  <c r="C11" i="1"/>
  <c r="L10" i="1"/>
  <c r="G10" i="1"/>
  <c r="J10" i="1" s="1"/>
  <c r="F10" i="1"/>
  <c r="C10" i="1"/>
  <c r="L9" i="1"/>
  <c r="G9" i="1"/>
  <c r="J9" i="1" s="1"/>
  <c r="F9" i="1"/>
  <c r="C9" i="1"/>
  <c r="L8" i="1"/>
  <c r="G8" i="1"/>
  <c r="J8" i="1" s="1"/>
  <c r="F8" i="1"/>
  <c r="C8" i="1"/>
  <c r="L7" i="1"/>
  <c r="G7" i="1"/>
  <c r="J7" i="1" s="1"/>
  <c r="F7" i="1"/>
  <c r="C7" i="1"/>
  <c r="L6" i="1"/>
  <c r="K6" i="1"/>
  <c r="I6" i="1"/>
  <c r="H6" i="1"/>
  <c r="G6" i="1"/>
  <c r="J6" i="1" s="1"/>
  <c r="F6" i="1"/>
  <c r="E6" i="1"/>
  <c r="D6" i="1"/>
  <c r="C6" i="1"/>
  <c r="B6" i="1"/>
  <c r="G27" i="1"/>
  <c r="F27" i="1"/>
  <c r="C27" i="1"/>
  <c r="J16" i="1" l="1"/>
  <c r="J21" i="1"/>
</calcChain>
</file>

<file path=xl/sharedStrings.xml><?xml version="1.0" encoding="utf-8"?>
<sst xmlns="http://schemas.openxmlformats.org/spreadsheetml/2006/main" count="39" uniqueCount="36">
  <si>
    <t>单位：万元</t>
  </si>
  <si>
    <t>项       目</t>
  </si>
  <si>
    <t>调整预算数</t>
  </si>
  <si>
    <t>决算数比上年决算数增减（%）</t>
  </si>
  <si>
    <t>支出总计</t>
  </si>
  <si>
    <t>财力支出</t>
  </si>
  <si>
    <t>上级补助专款支出</t>
  </si>
  <si>
    <t>总支出</t>
  </si>
  <si>
    <t>财力</t>
  </si>
  <si>
    <t>1、一般公共服务支出</t>
  </si>
  <si>
    <t>2、公共安全支出</t>
  </si>
  <si>
    <t>3、教育支出</t>
  </si>
  <si>
    <t>4、科学技术支出</t>
  </si>
  <si>
    <t>5、文化旅游体育与传媒支出</t>
  </si>
  <si>
    <t>6、社会保障和就业支出</t>
  </si>
  <si>
    <t>7、卫生健康支出</t>
  </si>
  <si>
    <t>8、节能环保支出</t>
  </si>
  <si>
    <t>9、城乡社区支出</t>
  </si>
  <si>
    <t>14、自然资源海洋气象等支出</t>
  </si>
  <si>
    <t>17、灾害防治及应急管理支出</t>
  </si>
  <si>
    <t>19、预备费</t>
  </si>
  <si>
    <t>20、债务付息支出</t>
  </si>
  <si>
    <t>21、其他支出</t>
  </si>
  <si>
    <t>22、转移性支出</t>
  </si>
  <si>
    <t>注：此表中“本级”指县级，含县、乡。</t>
  </si>
  <si>
    <t>一、本级一般公共预算支出合计</t>
  </si>
  <si>
    <r>
      <t>1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、农林水支出</t>
    </r>
  </si>
  <si>
    <r>
      <t>1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、交通运输支出</t>
    </r>
  </si>
  <si>
    <r>
      <t>1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、资源勘探信息等支出</t>
    </r>
  </si>
  <si>
    <r>
      <t>1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、商业服务业等支出</t>
    </r>
  </si>
  <si>
    <r>
      <t>1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、住房保障支出</t>
    </r>
  </si>
  <si>
    <r>
      <t>1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、粮油物资储备支出</t>
    </r>
  </si>
  <si>
    <t>2022年支出决算数</t>
    <phoneticPr fontId="6" type="noConversion"/>
  </si>
  <si>
    <t>2022年年初支出预算数</t>
    <phoneticPr fontId="6" type="noConversion"/>
  </si>
  <si>
    <t>2021年支出决算数</t>
    <phoneticPr fontId="6" type="noConversion"/>
  </si>
  <si>
    <t>2022年新县一般公共预算本级支出决算表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</si>
</sst>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79" formatCode="0;_렀"/>
    <numFmt numFmtId="180" formatCode="0.0_ "/>
  </numFmts>
  <fonts count="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Helv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0"/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4" fillId="2" borderId="2" xfId="1" applyFont="1" applyFill="1" applyBorder="1" applyAlignment="1">
      <alignment horizontal="left" vertical="center"/>
    </xf>
    <xf numFmtId="179" fontId="1" fillId="2" borderId="2" xfId="1" applyNumberFormat="1" applyFill="1" applyBorder="1" applyAlignment="1">
      <alignment horizontal="right" vertical="center"/>
    </xf>
    <xf numFmtId="179" fontId="1" fillId="2" borderId="2" xfId="1" applyNumberFormat="1" applyFill="1" applyBorder="1" applyAlignment="1">
      <alignment horizontal="right" vertical="center" wrapText="1"/>
    </xf>
    <xf numFmtId="0" fontId="1" fillId="2" borderId="2" xfId="1" applyFill="1" applyBorder="1" applyAlignment="1">
      <alignment horizontal="left" vertical="center" indent="1"/>
    </xf>
    <xf numFmtId="0" fontId="1" fillId="2" borderId="2" xfId="1" applyFill="1" applyBorder="1">
      <alignment vertical="center"/>
    </xf>
    <xf numFmtId="179" fontId="1" fillId="2" borderId="2" xfId="1" applyNumberFormat="1" applyFill="1" applyBorder="1">
      <alignment vertical="center"/>
    </xf>
    <xf numFmtId="178" fontId="1" fillId="2" borderId="2" xfId="1" applyNumberFormat="1" applyFill="1" applyBorder="1" applyAlignment="1">
      <alignment horizontal="right" vertical="center"/>
    </xf>
    <xf numFmtId="0" fontId="1" fillId="2" borderId="2" xfId="3" applyFill="1" applyBorder="1" applyAlignment="1">
      <alignment horizontal="left" vertical="center" indent="1"/>
    </xf>
    <xf numFmtId="0" fontId="1" fillId="2" borderId="2" xfId="2" applyFill="1" applyBorder="1" applyAlignment="1">
      <alignment horizontal="left" vertical="center" indent="1"/>
    </xf>
    <xf numFmtId="0" fontId="1" fillId="2" borderId="0" xfId="1" applyFill="1" applyAlignment="1">
      <alignment horizontal="left" vertical="center"/>
    </xf>
    <xf numFmtId="180" fontId="1" fillId="2" borderId="2" xfId="1" applyNumberFormat="1" applyFill="1" applyBorder="1" applyAlignment="1">
      <alignment horizontal="right" vertical="center" wrapText="1"/>
    </xf>
    <xf numFmtId="179" fontId="1" fillId="2" borderId="0" xfId="0" applyNumberFormat="1" applyFont="1" applyFill="1">
      <alignment vertical="center"/>
    </xf>
    <xf numFmtId="178" fontId="1" fillId="2" borderId="2" xfId="4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9" fontId="0" fillId="2" borderId="6" xfId="0" applyNumberFormat="1" applyFill="1" applyBorder="1" applyAlignment="1">
      <alignment horizontal="right" vertical="center"/>
    </xf>
    <xf numFmtId="179" fontId="0" fillId="2" borderId="2" xfId="0" applyNumberFormat="1" applyFill="1" applyBorder="1" applyAlignment="1">
      <alignment horizontal="right" vertical="center"/>
    </xf>
    <xf numFmtId="179" fontId="0" fillId="2" borderId="0" xfId="0" applyNumberFormat="1" applyFill="1">
      <alignment vertical="center"/>
    </xf>
    <xf numFmtId="0" fontId="0" fillId="2" borderId="0" xfId="0" applyFill="1">
      <alignment vertical="center"/>
    </xf>
  </cellXfs>
  <cellStyles count="6">
    <cellStyle name="常规" xfId="0" builtinId="0"/>
    <cellStyle name="常规 10 2 2" xfId="3" xr:uid="{00000000-0005-0000-0000-000033000000}"/>
    <cellStyle name="常规 18 3" xfId="1" xr:uid="{00000000-0005-0000-0000-000001000000}"/>
    <cellStyle name="常规 2 5 2 2" xfId="2" xr:uid="{00000000-0005-0000-0000-00000F000000}"/>
    <cellStyle name="常规 22" xfId="5" xr:uid="{00000000-0005-0000-0000-000035000000}"/>
    <cellStyle name="常规_2013年财政收支大账(11月22日)3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workbookViewId="0">
      <selection activeCell="E10" sqref="E10"/>
    </sheetView>
  </sheetViews>
  <sheetFormatPr defaultColWidth="10" defaultRowHeight="15.6"/>
  <cols>
    <col min="1" max="1" width="35.5546875" style="1" customWidth="1"/>
    <col min="2" max="2" width="10" style="1" customWidth="1"/>
    <col min="3" max="3" width="9.88671875" style="1" customWidth="1"/>
    <col min="4" max="4" width="9" style="1" customWidth="1"/>
    <col min="5" max="5" width="9.6640625" style="1" customWidth="1"/>
    <col min="6" max="6" width="8.44140625" style="1" customWidth="1"/>
    <col min="7" max="7" width="9.6640625" style="1" customWidth="1"/>
    <col min="8" max="8" width="8.21875" style="1" customWidth="1"/>
    <col min="9" max="9" width="9.88671875" style="1" customWidth="1"/>
    <col min="10" max="10" width="9.109375" style="1" customWidth="1"/>
    <col min="11" max="12" width="10" style="1" hidden="1" customWidth="1"/>
    <col min="13" max="13" width="0.21875" style="1" customWidth="1"/>
    <col min="14" max="16384" width="10" style="1"/>
  </cols>
  <sheetData>
    <row r="1" spans="1:16" ht="46.05" customHeight="1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</row>
    <row r="2" spans="1:16" ht="22.5" customHeight="1">
      <c r="D2" s="18"/>
      <c r="E2" s="18"/>
      <c r="F2" s="3"/>
      <c r="H2" s="18" t="s">
        <v>0</v>
      </c>
      <c r="I2" s="18"/>
      <c r="J2" s="3"/>
    </row>
    <row r="3" spans="1:16" ht="21" customHeight="1">
      <c r="A3" s="19" t="s">
        <v>1</v>
      </c>
      <c r="B3" s="20" t="s">
        <v>34</v>
      </c>
      <c r="C3" s="19" t="s">
        <v>33</v>
      </c>
      <c r="D3" s="19"/>
      <c r="E3" s="19"/>
      <c r="F3" s="19" t="s">
        <v>2</v>
      </c>
      <c r="G3" s="19" t="s">
        <v>32</v>
      </c>
      <c r="H3" s="19"/>
      <c r="I3" s="19"/>
      <c r="J3" s="23" t="s">
        <v>3</v>
      </c>
    </row>
    <row r="4" spans="1:16" ht="21" customHeight="1">
      <c r="A4" s="19"/>
      <c r="B4" s="21"/>
      <c r="C4" s="19" t="s">
        <v>4</v>
      </c>
      <c r="D4" s="19" t="s">
        <v>5</v>
      </c>
      <c r="E4" s="19" t="s">
        <v>6</v>
      </c>
      <c r="F4" s="19"/>
      <c r="G4" s="19" t="s">
        <v>4</v>
      </c>
      <c r="H4" s="19" t="s">
        <v>5</v>
      </c>
      <c r="I4" s="19" t="s">
        <v>6</v>
      </c>
      <c r="J4" s="23"/>
    </row>
    <row r="5" spans="1:16" s="2" customFormat="1" ht="21" customHeight="1">
      <c r="A5" s="19"/>
      <c r="B5" s="22"/>
      <c r="C5" s="19"/>
      <c r="D5" s="19"/>
      <c r="E5" s="19"/>
      <c r="F5" s="19"/>
      <c r="G5" s="19"/>
      <c r="H5" s="19"/>
      <c r="I5" s="19"/>
      <c r="J5" s="23"/>
      <c r="K5" s="2" t="s">
        <v>7</v>
      </c>
      <c r="L5" s="2" t="s">
        <v>8</v>
      </c>
    </row>
    <row r="6" spans="1:16" s="27" customFormat="1" ht="19.95" customHeight="1">
      <c r="A6" s="4" t="s">
        <v>25</v>
      </c>
      <c r="B6" s="5">
        <f>SUM(B7:B26)</f>
        <v>306786</v>
      </c>
      <c r="C6" s="6">
        <f t="shared" ref="C6:C26" si="0">SUM(D6:E6)</f>
        <v>281086</v>
      </c>
      <c r="D6" s="5">
        <f>SUM(D7:D26)</f>
        <v>277256</v>
      </c>
      <c r="E6" s="5">
        <f>SUM(E7:E26)</f>
        <v>3830</v>
      </c>
      <c r="F6" s="5">
        <f>SUM(G6)</f>
        <v>339617</v>
      </c>
      <c r="G6" s="6">
        <f t="shared" ref="G6:G26" si="1">SUM(H6:I6)</f>
        <v>339617</v>
      </c>
      <c r="H6" s="5">
        <f>SUM(H7:H26)</f>
        <v>316161</v>
      </c>
      <c r="I6" s="5">
        <f>SUM(I7:I26)</f>
        <v>23456</v>
      </c>
      <c r="J6" s="14">
        <f t="shared" ref="J6:J20" si="2">ROUND((G6/B6-1)*100,1)</f>
        <v>10.7</v>
      </c>
      <c r="K6" s="24">
        <f>SUM(K7:K24)</f>
        <v>219891</v>
      </c>
      <c r="L6" s="25">
        <f>SUM(L7:L24)</f>
        <v>196435</v>
      </c>
      <c r="M6" s="26"/>
    </row>
    <row r="7" spans="1:16" s="27" customFormat="1" ht="19.95" customHeight="1">
      <c r="A7" s="7" t="s">
        <v>9</v>
      </c>
      <c r="B7" s="8">
        <v>43268</v>
      </c>
      <c r="C7" s="6">
        <f t="shared" si="0"/>
        <v>41680</v>
      </c>
      <c r="D7" s="5">
        <v>41663</v>
      </c>
      <c r="E7" s="5">
        <v>17</v>
      </c>
      <c r="F7" s="5">
        <f t="shared" ref="F7:F26" si="3">SUM(G7)</f>
        <v>60882</v>
      </c>
      <c r="G7" s="6">
        <f t="shared" si="1"/>
        <v>60882</v>
      </c>
      <c r="H7" s="5">
        <v>60116</v>
      </c>
      <c r="I7" s="5">
        <v>766</v>
      </c>
      <c r="J7" s="14">
        <f t="shared" si="2"/>
        <v>40.700000000000003</v>
      </c>
      <c r="K7" s="27">
        <v>30614</v>
      </c>
      <c r="L7" s="26">
        <f>K7-I7</f>
        <v>29848</v>
      </c>
      <c r="N7" s="26"/>
      <c r="O7" s="26"/>
      <c r="P7" s="26"/>
    </row>
    <row r="8" spans="1:16" s="27" customFormat="1" ht="19.95" customHeight="1">
      <c r="A8" s="7" t="s">
        <v>10</v>
      </c>
      <c r="B8" s="8">
        <v>8597</v>
      </c>
      <c r="C8" s="6">
        <f t="shared" si="0"/>
        <v>10013</v>
      </c>
      <c r="D8" s="5">
        <v>10004</v>
      </c>
      <c r="E8" s="5">
        <v>9</v>
      </c>
      <c r="F8" s="5">
        <f t="shared" si="3"/>
        <v>9276</v>
      </c>
      <c r="G8" s="6">
        <f t="shared" si="1"/>
        <v>9276</v>
      </c>
      <c r="H8" s="5">
        <v>9267</v>
      </c>
      <c r="I8" s="5">
        <v>9</v>
      </c>
      <c r="J8" s="14">
        <f t="shared" si="2"/>
        <v>7.9</v>
      </c>
      <c r="K8" s="27">
        <v>9818</v>
      </c>
      <c r="L8" s="26">
        <f t="shared" ref="L8:L24" si="4">K8-I8</f>
        <v>9809</v>
      </c>
      <c r="N8" s="26"/>
      <c r="O8" s="26"/>
      <c r="P8" s="26"/>
    </row>
    <row r="9" spans="1:16" s="27" customFormat="1" ht="19.95" customHeight="1">
      <c r="A9" s="7" t="s">
        <v>11</v>
      </c>
      <c r="B9" s="8">
        <v>67722</v>
      </c>
      <c r="C9" s="6">
        <f t="shared" si="0"/>
        <v>74804</v>
      </c>
      <c r="D9" s="5">
        <v>74804</v>
      </c>
      <c r="E9" s="5"/>
      <c r="F9" s="5">
        <f t="shared" si="3"/>
        <v>68225</v>
      </c>
      <c r="G9" s="6">
        <f t="shared" si="1"/>
        <v>68225</v>
      </c>
      <c r="H9" s="5">
        <v>64331</v>
      </c>
      <c r="I9" s="5">
        <v>3894</v>
      </c>
      <c r="J9" s="14">
        <f t="shared" si="2"/>
        <v>0.7</v>
      </c>
      <c r="K9" s="27">
        <v>50980</v>
      </c>
      <c r="L9" s="26">
        <f t="shared" si="4"/>
        <v>47086</v>
      </c>
      <c r="N9" s="26"/>
      <c r="O9" s="26"/>
      <c r="P9" s="26"/>
    </row>
    <row r="10" spans="1:16" s="27" customFormat="1" ht="19.95" customHeight="1">
      <c r="A10" s="7" t="s">
        <v>12</v>
      </c>
      <c r="B10" s="8">
        <v>9269</v>
      </c>
      <c r="C10" s="6">
        <f t="shared" si="0"/>
        <v>10317</v>
      </c>
      <c r="D10" s="5">
        <v>9613</v>
      </c>
      <c r="E10" s="5">
        <v>704</v>
      </c>
      <c r="F10" s="5">
        <f t="shared" si="3"/>
        <v>12322</v>
      </c>
      <c r="G10" s="6">
        <f t="shared" si="1"/>
        <v>12322</v>
      </c>
      <c r="H10" s="5">
        <v>11534</v>
      </c>
      <c r="I10" s="5">
        <v>788</v>
      </c>
      <c r="J10" s="14">
        <f t="shared" si="2"/>
        <v>32.9</v>
      </c>
      <c r="K10" s="27">
        <v>333</v>
      </c>
      <c r="L10" s="26">
        <f t="shared" si="4"/>
        <v>-455</v>
      </c>
      <c r="N10" s="26"/>
      <c r="O10" s="26"/>
      <c r="P10" s="26"/>
    </row>
    <row r="11" spans="1:16" s="27" customFormat="1" ht="19.95" customHeight="1">
      <c r="A11" s="7" t="s">
        <v>13</v>
      </c>
      <c r="B11" s="8">
        <v>10152</v>
      </c>
      <c r="C11" s="6">
        <f t="shared" si="0"/>
        <v>9703</v>
      </c>
      <c r="D11" s="5">
        <v>9703</v>
      </c>
      <c r="E11" s="5"/>
      <c r="F11" s="5">
        <f t="shared" si="3"/>
        <v>7979</v>
      </c>
      <c r="G11" s="6">
        <f t="shared" si="1"/>
        <v>7979</v>
      </c>
      <c r="H11" s="5">
        <v>5397</v>
      </c>
      <c r="I11" s="5">
        <v>2582</v>
      </c>
      <c r="J11" s="14">
        <f t="shared" si="2"/>
        <v>-21.4</v>
      </c>
      <c r="K11" s="27">
        <v>3921</v>
      </c>
      <c r="L11" s="26">
        <f t="shared" si="4"/>
        <v>1339</v>
      </c>
      <c r="N11" s="26"/>
      <c r="O11" s="26"/>
      <c r="P11" s="26"/>
    </row>
    <row r="12" spans="1:16" s="27" customFormat="1" ht="19.95" customHeight="1">
      <c r="A12" s="7" t="s">
        <v>14</v>
      </c>
      <c r="B12" s="8">
        <v>37873</v>
      </c>
      <c r="C12" s="6">
        <f t="shared" si="0"/>
        <v>31846</v>
      </c>
      <c r="D12" s="5">
        <v>31846</v>
      </c>
      <c r="E12" s="5"/>
      <c r="F12" s="5">
        <f t="shared" si="3"/>
        <v>39458</v>
      </c>
      <c r="G12" s="6">
        <f t="shared" si="1"/>
        <v>39458</v>
      </c>
      <c r="H12" s="5">
        <v>38004</v>
      </c>
      <c r="I12" s="5">
        <v>1454</v>
      </c>
      <c r="J12" s="14">
        <f t="shared" si="2"/>
        <v>4.2</v>
      </c>
      <c r="K12" s="27">
        <v>27497</v>
      </c>
      <c r="L12" s="26">
        <f t="shared" si="4"/>
        <v>26043</v>
      </c>
      <c r="N12" s="26"/>
      <c r="O12" s="26"/>
      <c r="P12" s="26"/>
    </row>
    <row r="13" spans="1:16" s="27" customFormat="1" ht="19.95" customHeight="1">
      <c r="A13" s="7" t="s">
        <v>15</v>
      </c>
      <c r="B13" s="8">
        <v>22147</v>
      </c>
      <c r="C13" s="6">
        <f t="shared" si="0"/>
        <v>20348</v>
      </c>
      <c r="D13" s="5">
        <v>20228</v>
      </c>
      <c r="E13" s="5">
        <v>120</v>
      </c>
      <c r="F13" s="5">
        <f t="shared" si="3"/>
        <v>17519</v>
      </c>
      <c r="G13" s="6">
        <f t="shared" si="1"/>
        <v>17519</v>
      </c>
      <c r="H13" s="5">
        <v>17399</v>
      </c>
      <c r="I13" s="5">
        <v>120</v>
      </c>
      <c r="J13" s="14">
        <f t="shared" si="2"/>
        <v>-20.9</v>
      </c>
      <c r="K13" s="27">
        <v>19125</v>
      </c>
      <c r="L13" s="26">
        <f t="shared" si="4"/>
        <v>19005</v>
      </c>
      <c r="N13" s="26"/>
      <c r="O13" s="26"/>
      <c r="P13" s="26"/>
    </row>
    <row r="14" spans="1:16" s="27" customFormat="1" ht="19.95" customHeight="1">
      <c r="A14" s="7" t="s">
        <v>16</v>
      </c>
      <c r="B14" s="8">
        <v>11532</v>
      </c>
      <c r="C14" s="6">
        <f t="shared" si="0"/>
        <v>13158</v>
      </c>
      <c r="D14" s="5">
        <v>12079</v>
      </c>
      <c r="E14" s="5">
        <v>1079</v>
      </c>
      <c r="F14" s="5">
        <f t="shared" si="3"/>
        <v>15054</v>
      </c>
      <c r="G14" s="6">
        <f t="shared" si="1"/>
        <v>15054</v>
      </c>
      <c r="H14" s="5">
        <v>13950</v>
      </c>
      <c r="I14" s="5">
        <v>1104</v>
      </c>
      <c r="J14" s="14">
        <f t="shared" si="2"/>
        <v>30.5</v>
      </c>
      <c r="K14" s="27">
        <v>7650</v>
      </c>
      <c r="L14" s="26">
        <f t="shared" si="4"/>
        <v>6546</v>
      </c>
      <c r="N14" s="26"/>
      <c r="O14" s="26"/>
      <c r="P14" s="26"/>
    </row>
    <row r="15" spans="1:16" s="27" customFormat="1" ht="19.95" customHeight="1">
      <c r="A15" s="7" t="s">
        <v>17</v>
      </c>
      <c r="B15" s="8">
        <v>13979</v>
      </c>
      <c r="C15" s="6">
        <f t="shared" si="0"/>
        <v>5626</v>
      </c>
      <c r="D15" s="5">
        <v>5601</v>
      </c>
      <c r="E15" s="5">
        <v>25</v>
      </c>
      <c r="F15" s="5">
        <f t="shared" si="3"/>
        <v>19428</v>
      </c>
      <c r="G15" s="6">
        <f t="shared" si="1"/>
        <v>19428</v>
      </c>
      <c r="H15" s="5">
        <v>19428</v>
      </c>
      <c r="I15" s="5"/>
      <c r="J15" s="14">
        <f t="shared" si="2"/>
        <v>39</v>
      </c>
      <c r="K15" s="27">
        <v>4141</v>
      </c>
      <c r="L15" s="26">
        <f t="shared" si="4"/>
        <v>4141</v>
      </c>
      <c r="N15" s="26"/>
      <c r="O15" s="26"/>
      <c r="P15" s="26"/>
    </row>
    <row r="16" spans="1:16" s="27" customFormat="1" ht="19.95" customHeight="1">
      <c r="A16" s="7" t="s">
        <v>26</v>
      </c>
      <c r="B16" s="8">
        <v>59792</v>
      </c>
      <c r="C16" s="6">
        <f t="shared" si="0"/>
        <v>29803</v>
      </c>
      <c r="D16" s="5">
        <v>28007</v>
      </c>
      <c r="E16" s="5">
        <v>1796</v>
      </c>
      <c r="F16" s="5">
        <f t="shared" si="3"/>
        <v>61372</v>
      </c>
      <c r="G16" s="6">
        <f t="shared" si="1"/>
        <v>61372</v>
      </c>
      <c r="H16" s="5">
        <v>53171</v>
      </c>
      <c r="I16" s="5">
        <v>8201</v>
      </c>
      <c r="J16" s="14">
        <f t="shared" si="2"/>
        <v>2.6</v>
      </c>
      <c r="K16" s="27">
        <v>48893</v>
      </c>
      <c r="L16" s="26">
        <f t="shared" si="4"/>
        <v>40692</v>
      </c>
      <c r="N16" s="26"/>
      <c r="O16" s="26"/>
      <c r="P16" s="26"/>
    </row>
    <row r="17" spans="1:16" s="27" customFormat="1" ht="19.95" customHeight="1">
      <c r="A17" s="7" t="s">
        <v>27</v>
      </c>
      <c r="B17" s="9">
        <v>8932</v>
      </c>
      <c r="C17" s="6">
        <f t="shared" si="0"/>
        <v>1353</v>
      </c>
      <c r="D17" s="5">
        <v>1353</v>
      </c>
      <c r="E17" s="5"/>
      <c r="F17" s="5">
        <f t="shared" si="3"/>
        <v>7921</v>
      </c>
      <c r="G17" s="6">
        <f t="shared" si="1"/>
        <v>7921</v>
      </c>
      <c r="H17" s="10">
        <v>5279</v>
      </c>
      <c r="I17" s="5">
        <v>2642</v>
      </c>
      <c r="J17" s="14">
        <f t="shared" si="2"/>
        <v>-11.3</v>
      </c>
      <c r="K17" s="27">
        <v>5754</v>
      </c>
      <c r="L17" s="26">
        <f t="shared" si="4"/>
        <v>3112</v>
      </c>
      <c r="N17" s="26"/>
      <c r="O17" s="26"/>
      <c r="P17" s="26"/>
    </row>
    <row r="18" spans="1:16" s="27" customFormat="1" ht="19.95" customHeight="1">
      <c r="A18" s="7" t="s">
        <v>28</v>
      </c>
      <c r="B18" s="8">
        <v>800</v>
      </c>
      <c r="C18" s="6">
        <f t="shared" si="0"/>
        <v>813</v>
      </c>
      <c r="D18" s="5">
        <v>813</v>
      </c>
      <c r="E18" s="5"/>
      <c r="F18" s="5">
        <f t="shared" si="3"/>
        <v>843</v>
      </c>
      <c r="G18" s="6">
        <f t="shared" si="1"/>
        <v>843</v>
      </c>
      <c r="H18" s="5">
        <v>843</v>
      </c>
      <c r="I18" s="5"/>
      <c r="J18" s="14">
        <f t="shared" si="2"/>
        <v>5.4</v>
      </c>
      <c r="K18" s="27">
        <v>1616</v>
      </c>
      <c r="L18" s="26">
        <f t="shared" si="4"/>
        <v>1616</v>
      </c>
      <c r="N18" s="26"/>
      <c r="O18" s="26"/>
      <c r="P18" s="26"/>
    </row>
    <row r="19" spans="1:16" s="27" customFormat="1" ht="19.95" customHeight="1">
      <c r="A19" s="7" t="s">
        <v>29</v>
      </c>
      <c r="B19" s="8">
        <v>742</v>
      </c>
      <c r="C19" s="6">
        <f t="shared" si="0"/>
        <v>3110</v>
      </c>
      <c r="D19" s="5">
        <v>3030</v>
      </c>
      <c r="E19" s="5">
        <v>80</v>
      </c>
      <c r="F19" s="5">
        <f t="shared" si="3"/>
        <v>174</v>
      </c>
      <c r="G19" s="6">
        <f t="shared" si="1"/>
        <v>174</v>
      </c>
      <c r="H19" s="5">
        <v>174</v>
      </c>
      <c r="I19" s="5"/>
      <c r="J19" s="14">
        <f t="shared" si="2"/>
        <v>-76.5</v>
      </c>
      <c r="K19" s="27">
        <v>2835</v>
      </c>
      <c r="L19" s="26">
        <f t="shared" si="4"/>
        <v>2835</v>
      </c>
      <c r="N19" s="26"/>
      <c r="O19" s="26"/>
      <c r="P19" s="26"/>
    </row>
    <row r="20" spans="1:16" s="27" customFormat="1" ht="19.95" customHeight="1">
      <c r="A20" s="7" t="s">
        <v>18</v>
      </c>
      <c r="B20" s="8">
        <v>213</v>
      </c>
      <c r="C20" s="6">
        <f t="shared" si="0"/>
        <v>1326</v>
      </c>
      <c r="D20" s="5">
        <v>1326</v>
      </c>
      <c r="E20" s="5"/>
      <c r="F20" s="5">
        <f t="shared" si="3"/>
        <v>2299</v>
      </c>
      <c r="G20" s="6">
        <f t="shared" si="1"/>
        <v>2299</v>
      </c>
      <c r="H20" s="10">
        <v>2299</v>
      </c>
      <c r="I20" s="5"/>
      <c r="J20" s="14"/>
      <c r="K20" s="27">
        <v>1761</v>
      </c>
      <c r="L20" s="26">
        <f t="shared" si="4"/>
        <v>1761</v>
      </c>
      <c r="N20" s="26"/>
      <c r="O20" s="26"/>
      <c r="P20" s="26"/>
    </row>
    <row r="21" spans="1:16" s="27" customFormat="1" ht="19.95" customHeight="1">
      <c r="A21" s="7" t="s">
        <v>30</v>
      </c>
      <c r="B21" s="9">
        <v>7247</v>
      </c>
      <c r="C21" s="6">
        <f t="shared" si="0"/>
        <v>17794</v>
      </c>
      <c r="D21" s="5">
        <v>17794</v>
      </c>
      <c r="E21" s="5"/>
      <c r="F21" s="5">
        <f t="shared" si="3"/>
        <v>11103</v>
      </c>
      <c r="G21" s="6">
        <f t="shared" si="1"/>
        <v>11103</v>
      </c>
      <c r="H21" s="5">
        <v>9871</v>
      </c>
      <c r="I21" s="5">
        <v>1232</v>
      </c>
      <c r="J21" s="14">
        <f>ROUND((G21/B21-1)*100,1)</f>
        <v>53.2</v>
      </c>
      <c r="K21" s="27">
        <v>2691</v>
      </c>
      <c r="L21" s="26">
        <f t="shared" si="4"/>
        <v>1459</v>
      </c>
      <c r="N21" s="26"/>
      <c r="O21" s="26"/>
      <c r="P21" s="26"/>
    </row>
    <row r="22" spans="1:16" s="27" customFormat="1" ht="19.95" customHeight="1">
      <c r="A22" s="7" t="s">
        <v>31</v>
      </c>
      <c r="B22" s="8">
        <v>0</v>
      </c>
      <c r="C22" s="6">
        <f t="shared" si="0"/>
        <v>0</v>
      </c>
      <c r="D22" s="5"/>
      <c r="E22" s="5"/>
      <c r="F22" s="5">
        <f t="shared" si="3"/>
        <v>110</v>
      </c>
      <c r="G22" s="6">
        <f t="shared" si="1"/>
        <v>110</v>
      </c>
      <c r="H22" s="5">
        <v>110</v>
      </c>
      <c r="I22" s="5"/>
      <c r="J22" s="14"/>
      <c r="K22" s="27">
        <v>1131</v>
      </c>
      <c r="L22" s="26">
        <f t="shared" si="4"/>
        <v>1131</v>
      </c>
      <c r="N22" s="26"/>
      <c r="O22" s="26"/>
      <c r="P22" s="26"/>
    </row>
    <row r="23" spans="1:16" s="27" customFormat="1" ht="19.95" customHeight="1">
      <c r="A23" s="7" t="s">
        <v>19</v>
      </c>
      <c r="B23" s="8">
        <v>0</v>
      </c>
      <c r="C23" s="6">
        <f t="shared" si="0"/>
        <v>0</v>
      </c>
      <c r="D23" s="5"/>
      <c r="E23" s="5"/>
      <c r="F23" s="5">
        <f t="shared" si="3"/>
        <v>2717</v>
      </c>
      <c r="G23" s="6">
        <f t="shared" si="1"/>
        <v>2717</v>
      </c>
      <c r="H23" s="5">
        <v>2053</v>
      </c>
      <c r="I23" s="5">
        <v>664</v>
      </c>
      <c r="J23" s="14"/>
      <c r="K23" s="27">
        <v>1131</v>
      </c>
      <c r="L23" s="26">
        <f t="shared" si="4"/>
        <v>467</v>
      </c>
      <c r="N23" s="26"/>
      <c r="O23" s="26"/>
      <c r="P23" s="26"/>
    </row>
    <row r="24" spans="1:16" s="27" customFormat="1" ht="19.95" customHeight="1">
      <c r="A24" s="7" t="s">
        <v>20</v>
      </c>
      <c r="B24" s="8">
        <v>0</v>
      </c>
      <c r="C24" s="6">
        <f t="shared" si="0"/>
        <v>5800</v>
      </c>
      <c r="D24" s="5">
        <v>5800</v>
      </c>
      <c r="E24" s="5"/>
      <c r="F24" s="5">
        <f t="shared" si="3"/>
        <v>0</v>
      </c>
      <c r="G24" s="6">
        <f t="shared" si="1"/>
        <v>0</v>
      </c>
      <c r="H24" s="5"/>
      <c r="I24" s="5"/>
      <c r="J24" s="14"/>
      <c r="L24" s="26">
        <f t="shared" si="4"/>
        <v>0</v>
      </c>
      <c r="N24" s="26"/>
      <c r="O24" s="26"/>
      <c r="P24" s="26"/>
    </row>
    <row r="25" spans="1:16" s="27" customFormat="1" ht="19.95" customHeight="1">
      <c r="A25" s="11" t="s">
        <v>21</v>
      </c>
      <c r="B25" s="8">
        <v>2598</v>
      </c>
      <c r="C25" s="6">
        <f t="shared" si="0"/>
        <v>2879</v>
      </c>
      <c r="D25" s="5">
        <v>2879</v>
      </c>
      <c r="E25" s="5"/>
      <c r="F25" s="5">
        <f t="shared" si="3"/>
        <v>2881</v>
      </c>
      <c r="G25" s="6">
        <f t="shared" si="1"/>
        <v>2881</v>
      </c>
      <c r="H25" s="5">
        <v>2881</v>
      </c>
      <c r="I25" s="5"/>
      <c r="J25" s="14"/>
      <c r="L25" s="26"/>
      <c r="N25" s="26"/>
      <c r="O25" s="26"/>
      <c r="P25" s="26"/>
    </row>
    <row r="26" spans="1:16" s="27" customFormat="1" ht="19.95" customHeight="1">
      <c r="A26" s="7" t="s">
        <v>22</v>
      </c>
      <c r="B26" s="9">
        <v>1923</v>
      </c>
      <c r="C26" s="6">
        <f t="shared" si="0"/>
        <v>713</v>
      </c>
      <c r="D26" s="5">
        <v>713</v>
      </c>
      <c r="E26" s="5"/>
      <c r="F26" s="5">
        <f t="shared" si="3"/>
        <v>54</v>
      </c>
      <c r="G26" s="6">
        <f t="shared" si="1"/>
        <v>54</v>
      </c>
      <c r="H26" s="10">
        <v>54</v>
      </c>
      <c r="I26" s="5"/>
      <c r="J26" s="14">
        <f>ROUND((G26/B26-1)*100,1)</f>
        <v>-97.2</v>
      </c>
      <c r="K26" s="25">
        <f>SUM(K27:K31)</f>
        <v>-424</v>
      </c>
      <c r="L26" s="25">
        <f>SUM(L27:L31)</f>
        <v>-424</v>
      </c>
      <c r="N26" s="26"/>
      <c r="O26" s="26"/>
      <c r="P26" s="26"/>
    </row>
    <row r="27" spans="1:16" ht="19.95" customHeight="1">
      <c r="A27" s="12" t="s">
        <v>23</v>
      </c>
      <c r="B27" s="9"/>
      <c r="C27" s="6">
        <f t="shared" ref="C6:C27" si="5">SUM(D27:E27)</f>
        <v>17492</v>
      </c>
      <c r="D27" s="5">
        <v>17492</v>
      </c>
      <c r="E27" s="5"/>
      <c r="F27" s="5">
        <f t="shared" ref="F6:F27" si="6">SUM(G27)</f>
        <v>0</v>
      </c>
      <c r="G27" s="6">
        <f t="shared" ref="G6:G27" si="7">SUM(H27:I27)</f>
        <v>0</v>
      </c>
      <c r="H27" s="5"/>
      <c r="I27" s="5"/>
      <c r="J27" s="14"/>
      <c r="K27" s="16">
        <v>-424</v>
      </c>
      <c r="L27" s="16">
        <v>-424</v>
      </c>
      <c r="N27" s="15"/>
      <c r="O27" s="15"/>
      <c r="P27" s="15"/>
    </row>
    <row r="28" spans="1:16" ht="19.95" customHeight="1">
      <c r="A28" s="13" t="s">
        <v>24</v>
      </c>
      <c r="B28" s="13"/>
      <c r="C28" s="13"/>
      <c r="D28" s="13"/>
      <c r="E28" s="13"/>
      <c r="F28" s="13"/>
      <c r="G28" s="13"/>
      <c r="H28" s="13"/>
      <c r="I28" s="13"/>
      <c r="J28" s="13"/>
    </row>
  </sheetData>
  <mergeCells count="15">
    <mergeCell ref="A1:J1"/>
    <mergeCell ref="D2:E2"/>
    <mergeCell ref="H2:I2"/>
    <mergeCell ref="C3:E3"/>
    <mergeCell ref="G3:I3"/>
    <mergeCell ref="A3:A5"/>
    <mergeCell ref="B3:B5"/>
    <mergeCell ref="C4:C5"/>
    <mergeCell ref="D4:D5"/>
    <mergeCell ref="E4:E5"/>
    <mergeCell ref="F3:F5"/>
    <mergeCell ref="G4:G5"/>
    <mergeCell ref="H4:H5"/>
    <mergeCell ref="I4:I5"/>
    <mergeCell ref="J3:J5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2023-04-12T00:17:24Z</dcterms:created>
  <dcterms:modified xsi:type="dcterms:W3CDTF">2023-09-08T08:18:38Z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2AC71DE89C784EA3ACE87F7B93C56D2E_12</vt:lpwstr>
  </property>
  <property fmtid="{D5CDD505-2E9C-101B-9397-08002B2CF9AE}" pid="3" name="KSOProductBuildVer">
    <vt:lpwstr>2052-11.1.0.14036</vt:lpwstr>
  </property>
</Properties>
</file>