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5"/>
  </bookViews>
  <sheets>
    <sheet name="24年全县收入" sheetId="1" r:id="rId1"/>
    <sheet name="24年全县支出" sheetId="2" r:id="rId2"/>
    <sheet name="2024年一般债务余额表" sheetId="3" r:id="rId3"/>
    <sheet name="2024年一般债务限额表" sheetId="4" r:id="rId4"/>
    <sheet name="2024年专项债务余额表" sheetId="5" r:id="rId5"/>
    <sheet name="2024年专项债务限额表" sheetId="6" r:id="rId6"/>
    <sheet name="2025年收入表" sheetId="7" r:id="rId7"/>
    <sheet name="2025年支出表" sheetId="8" r:id="rId8"/>
    <sheet name="2025年一般公共预算支出明细表" sheetId="9" r:id="rId9"/>
    <sheet name="2025年三公经费" sheetId="10" r:id="rId10"/>
    <sheet name="2025年转移支付分项目" sheetId="11" r:id="rId11"/>
    <sheet name="24年基金收入" sheetId="12" r:id="rId12"/>
    <sheet name="24年基金支出" sheetId="13" r:id="rId13"/>
    <sheet name="25年基金预算收入" sheetId="14" r:id="rId14"/>
    <sheet name="25年基金预算支出" sheetId="15" r:id="rId15"/>
    <sheet name="2024年国有资本经营收支表" sheetId="16" r:id="rId16"/>
    <sheet name="2025年国有资本经营收支预算表" sheetId="17" r:id="rId17"/>
    <sheet name="24年社保基金预算收支" sheetId="18" r:id="rId18"/>
    <sheet name="25年社保基金预算收支" sheetId="19" r:id="rId19"/>
  </sheets>
  <externalReferences>
    <externalReference r:id="rId20"/>
    <externalReference r:id="rId21"/>
  </externalReferences>
  <definedNames>
    <definedName name="_xlnm._FilterDatabase" localSheetId="12" hidden="1">'24年基金支出'!$A$5:$XEM$347</definedName>
    <definedName name="_13_河北省">[1]内置数据!$E$2:$E$13</definedName>
    <definedName name="_11_北京市">[1]内置数据!$C$2:$C$17</definedName>
    <definedName name="_1301_石家庄市">[1]内置数据!$AK$2:$AK$23</definedName>
    <definedName name="_1302_唐山市">[1]内置数据!$AL$2:$AL$15</definedName>
    <definedName name="_1303_秦皇岛市">[1]内置数据!$AM$2:$AM$8</definedName>
    <definedName name="_1311_衡水市">[1]内置数据!$AU$2:$AU$12</definedName>
    <definedName name="_1314_雄安新区">[1]内置数据!$AV$2:$AV$4</definedName>
    <definedName name="_14_山西省">[1]内置数据!$F$2:$F$12</definedName>
  </definedNames>
  <calcPr calcId="144525"/>
</workbook>
</file>

<file path=xl/sharedStrings.xml><?xml version="1.0" encoding="utf-8"?>
<sst xmlns="http://schemas.openxmlformats.org/spreadsheetml/2006/main" count="5250" uniqueCount="3074">
  <si>
    <t>潢川县2024年一般公共预算收入执行情况表</t>
  </si>
  <si>
    <t>单位：万元</t>
  </si>
  <si>
    <r>
      <rPr>
        <b/>
        <sz val="11"/>
        <color rgb="FF000000"/>
        <rFont val="黑体"/>
        <charset val="134"/>
      </rPr>
      <t>行号</t>
    </r>
  </si>
  <si>
    <r>
      <rPr>
        <b/>
        <sz val="11"/>
        <color rgb="FF000000"/>
        <rFont val="黑体"/>
        <charset val="134"/>
      </rPr>
      <t xml:space="preserve">收 </t>
    </r>
    <r>
      <rPr>
        <b/>
        <sz val="11"/>
        <color rgb="FF000000"/>
        <rFont val="黑体"/>
        <charset val="134"/>
      </rPr>
      <t xml:space="preserve">              </t>
    </r>
    <r>
      <rPr>
        <b/>
        <sz val="11"/>
        <color rgb="FF000000"/>
        <rFont val="黑体"/>
        <charset val="134"/>
      </rPr>
      <t>入</t>
    </r>
  </si>
  <si>
    <r>
      <rPr>
        <b/>
        <sz val="11"/>
        <color rgb="FF000000"/>
        <rFont val="黑体"/>
        <charset val="134"/>
      </rPr>
      <t xml:space="preserve">预 </t>
    </r>
    <r>
      <rPr>
        <b/>
        <sz val="11"/>
        <color rgb="FF000000"/>
        <rFont val="黑体"/>
        <charset val="134"/>
      </rPr>
      <t xml:space="preserve"> </t>
    </r>
    <r>
      <rPr>
        <b/>
        <sz val="11"/>
        <color rgb="FF000000"/>
        <rFont val="黑体"/>
        <charset val="134"/>
      </rPr>
      <t xml:space="preserve">算 </t>
    </r>
    <r>
      <rPr>
        <b/>
        <sz val="11"/>
        <color rgb="FF000000"/>
        <rFont val="黑体"/>
        <charset val="134"/>
      </rPr>
      <t xml:space="preserve"> </t>
    </r>
    <r>
      <rPr>
        <b/>
        <sz val="11"/>
        <color rgb="FF000000"/>
        <rFont val="黑体"/>
        <charset val="134"/>
      </rPr>
      <t xml:space="preserve">科 </t>
    </r>
    <r>
      <rPr>
        <b/>
        <sz val="11"/>
        <color rgb="FF000000"/>
        <rFont val="黑体"/>
        <charset val="134"/>
      </rPr>
      <t xml:space="preserve"> </t>
    </r>
    <r>
      <rPr>
        <b/>
        <sz val="11"/>
        <color rgb="FF000000"/>
        <rFont val="黑体"/>
        <charset val="134"/>
      </rPr>
      <t>目</t>
    </r>
  </si>
  <si>
    <t>2023年决算数</t>
  </si>
  <si>
    <t>2024年预算数</t>
  </si>
  <si>
    <t>2024年决算数</t>
  </si>
  <si>
    <t>占预算%</t>
  </si>
  <si>
    <t>较上年实际完成增长%</t>
  </si>
  <si>
    <r>
      <rPr>
        <sz val="10"/>
        <color rgb="FF000000"/>
        <rFont val="黑体"/>
        <charset val="134"/>
      </rPr>
      <t>一、增值税</t>
    </r>
  </si>
  <si>
    <r>
      <rPr>
        <sz val="10"/>
        <color rgb="FF000000"/>
        <rFont val="黑体"/>
        <charset val="134"/>
      </rPr>
      <t>二、营业税</t>
    </r>
  </si>
  <si>
    <r>
      <rPr>
        <sz val="10"/>
        <color rgb="FF000000"/>
        <rFont val="黑体"/>
        <charset val="134"/>
      </rPr>
      <t>三、企业所得税</t>
    </r>
  </si>
  <si>
    <r>
      <rPr>
        <sz val="10"/>
        <color rgb="FF000000"/>
        <rFont val="黑体"/>
        <charset val="134"/>
      </rPr>
      <t>四、个人所得税</t>
    </r>
  </si>
  <si>
    <r>
      <rPr>
        <sz val="10"/>
        <color rgb="FF000000"/>
        <rFont val="黑体"/>
        <charset val="134"/>
      </rPr>
      <t>五、资源税</t>
    </r>
  </si>
  <si>
    <r>
      <rPr>
        <sz val="10"/>
        <color rgb="FF000000"/>
        <rFont val="黑体"/>
        <charset val="134"/>
      </rPr>
      <t>六、环境保护税</t>
    </r>
  </si>
  <si>
    <r>
      <rPr>
        <sz val="10"/>
        <color rgb="FF000000"/>
        <rFont val="黑体"/>
        <charset val="134"/>
      </rPr>
      <t>七、城市维护建设税</t>
    </r>
  </si>
  <si>
    <r>
      <rPr>
        <sz val="10"/>
        <color rgb="FF000000"/>
        <rFont val="黑体"/>
        <charset val="134"/>
      </rPr>
      <t>八、房产税</t>
    </r>
  </si>
  <si>
    <r>
      <rPr>
        <sz val="10"/>
        <color rgb="FF000000"/>
        <rFont val="黑体"/>
        <charset val="134"/>
      </rPr>
      <t>九、印花税</t>
    </r>
  </si>
  <si>
    <r>
      <rPr>
        <sz val="10"/>
        <color rgb="FF000000"/>
        <rFont val="黑体"/>
        <charset val="134"/>
      </rPr>
      <t>十、城镇土地使用税</t>
    </r>
  </si>
  <si>
    <r>
      <rPr>
        <sz val="10"/>
        <color rgb="FF000000"/>
        <rFont val="黑体"/>
        <charset val="134"/>
      </rPr>
      <t>十一、土地增值税</t>
    </r>
  </si>
  <si>
    <r>
      <rPr>
        <sz val="10"/>
        <color rgb="FF000000"/>
        <rFont val="黑体"/>
        <charset val="134"/>
      </rPr>
      <t>十二、车船税</t>
    </r>
  </si>
  <si>
    <r>
      <rPr>
        <sz val="10"/>
        <color rgb="FF000000"/>
        <rFont val="黑体"/>
        <charset val="134"/>
      </rPr>
      <t>十三、耕地占用税</t>
    </r>
  </si>
  <si>
    <r>
      <rPr>
        <sz val="10"/>
        <color rgb="FF000000"/>
        <rFont val="黑体"/>
        <charset val="134"/>
      </rPr>
      <t>十四、契税</t>
    </r>
  </si>
  <si>
    <r>
      <rPr>
        <sz val="10"/>
        <color rgb="FF000000"/>
        <rFont val="黑体"/>
        <charset val="134"/>
      </rPr>
      <t>十五、其他税收收入</t>
    </r>
  </si>
  <si>
    <r>
      <rPr>
        <sz val="10"/>
        <color rgb="FF000000"/>
        <rFont val="黑体"/>
        <charset val="134"/>
      </rPr>
      <t>十六、专项收入</t>
    </r>
  </si>
  <si>
    <r>
      <rPr>
        <sz val="10"/>
        <color rgb="FF000000"/>
        <rFont val="黑体"/>
        <charset val="134"/>
      </rPr>
      <t>十七、行政事业性收费收入</t>
    </r>
  </si>
  <si>
    <r>
      <rPr>
        <sz val="10"/>
        <color rgb="FF000000"/>
        <rFont val="黑体"/>
        <charset val="134"/>
      </rPr>
      <t>十八、罚没收入</t>
    </r>
  </si>
  <si>
    <r>
      <rPr>
        <sz val="10"/>
        <color rgb="FF000000"/>
        <rFont val="黑体"/>
        <charset val="134"/>
      </rPr>
      <t>十九、国有资本经营收入</t>
    </r>
  </si>
  <si>
    <r>
      <rPr>
        <sz val="10"/>
        <color rgb="FF000000"/>
        <rFont val="黑体"/>
        <charset val="134"/>
      </rPr>
      <t>二十、国有资源（资产）有偿使用收入</t>
    </r>
  </si>
  <si>
    <r>
      <rPr>
        <sz val="10"/>
        <color rgb="FF000000"/>
        <rFont val="黑体"/>
        <charset val="134"/>
      </rPr>
      <t>二十一、其他收入</t>
    </r>
  </si>
  <si>
    <r>
      <rPr>
        <b/>
        <sz val="10"/>
        <color rgb="FF000000"/>
        <rFont val="黑体"/>
        <charset val="134"/>
      </rPr>
      <t>一般公共预算收入合计</t>
    </r>
  </si>
  <si>
    <t>潢川县2024年一般公共预算支出执行情况表</t>
  </si>
  <si>
    <t>单位:万元</t>
  </si>
  <si>
    <t>序号</t>
  </si>
  <si>
    <t>预算数</t>
  </si>
  <si>
    <r>
      <rPr>
        <b/>
        <sz val="11"/>
        <color rgb="FF000000"/>
        <rFont val="黑体"/>
        <charset val="134"/>
      </rPr>
      <t>调整</t>
    </r>
  </si>
  <si>
    <r>
      <rPr>
        <b/>
        <sz val="11"/>
        <color rgb="FF000000"/>
        <rFont val="黑体"/>
        <charset val="134"/>
      </rPr>
      <t>决算数</t>
    </r>
  </si>
  <si>
    <r>
      <rPr>
        <b/>
        <sz val="11"/>
        <color rgb="FF000000"/>
        <rFont val="黑体"/>
        <charset val="134"/>
      </rPr>
      <t>预算数</t>
    </r>
  </si>
  <si>
    <r>
      <rPr>
        <sz val="10"/>
        <color rgb="FF000000"/>
        <rFont val="黑体"/>
        <charset val="134"/>
      </rPr>
      <t>一、一般公共服务支出</t>
    </r>
  </si>
  <si>
    <r>
      <rPr>
        <sz val="10"/>
        <color rgb="FF000000"/>
        <rFont val="黑体"/>
        <charset val="134"/>
      </rPr>
      <t>二、国防支出</t>
    </r>
  </si>
  <si>
    <r>
      <rPr>
        <sz val="10"/>
        <color rgb="FF000000"/>
        <rFont val="黑体"/>
        <charset val="134"/>
      </rPr>
      <t>三、公共安全支出</t>
    </r>
  </si>
  <si>
    <r>
      <rPr>
        <sz val="10"/>
        <color rgb="FF000000"/>
        <rFont val="黑体"/>
        <charset val="134"/>
      </rPr>
      <t>四、教育支出</t>
    </r>
  </si>
  <si>
    <r>
      <rPr>
        <sz val="10"/>
        <color rgb="FF000000"/>
        <rFont val="黑体"/>
        <charset val="134"/>
      </rPr>
      <t>五、科学技术支出</t>
    </r>
  </si>
  <si>
    <r>
      <rPr>
        <sz val="10"/>
        <color rgb="FF000000"/>
        <rFont val="黑体"/>
        <charset val="134"/>
      </rPr>
      <t>六、文化体育与传媒支出</t>
    </r>
  </si>
  <si>
    <r>
      <rPr>
        <sz val="10"/>
        <color rgb="FF000000"/>
        <rFont val="黑体"/>
        <charset val="134"/>
      </rPr>
      <t>七、社会保障和就业支出</t>
    </r>
  </si>
  <si>
    <r>
      <rPr>
        <sz val="10"/>
        <color rgb="FF000000"/>
        <rFont val="黑体"/>
        <charset val="134"/>
      </rPr>
      <t>八、卫生健康支出</t>
    </r>
  </si>
  <si>
    <r>
      <rPr>
        <sz val="10"/>
        <color rgb="FF000000"/>
        <rFont val="黑体"/>
        <charset val="134"/>
      </rPr>
      <t>九、节能环保支出</t>
    </r>
  </si>
  <si>
    <r>
      <rPr>
        <sz val="10"/>
        <color rgb="FF000000"/>
        <rFont val="黑体"/>
        <charset val="134"/>
      </rPr>
      <t>十、城乡社区支出</t>
    </r>
  </si>
  <si>
    <r>
      <rPr>
        <sz val="10"/>
        <color rgb="FF000000"/>
        <rFont val="黑体"/>
        <charset val="134"/>
      </rPr>
      <t>十一、农林水支出</t>
    </r>
  </si>
  <si>
    <r>
      <rPr>
        <sz val="10"/>
        <color rgb="FF000000"/>
        <rFont val="黑体"/>
        <charset val="134"/>
      </rPr>
      <t>十二、交通运输支出</t>
    </r>
  </si>
  <si>
    <r>
      <rPr>
        <sz val="10"/>
        <color rgb="FF000000"/>
        <rFont val="黑体"/>
        <charset val="134"/>
      </rPr>
      <t>十三、资源勘探信息等支出</t>
    </r>
  </si>
  <si>
    <r>
      <rPr>
        <sz val="10"/>
        <color rgb="FF000000"/>
        <rFont val="黑体"/>
        <charset val="134"/>
      </rPr>
      <t>十四、商业服务业等支出</t>
    </r>
  </si>
  <si>
    <r>
      <rPr>
        <sz val="10"/>
        <color rgb="FF000000"/>
        <rFont val="黑体"/>
        <charset val="134"/>
      </rPr>
      <t>十五、金融支出</t>
    </r>
  </si>
  <si>
    <r>
      <rPr>
        <sz val="10"/>
        <color rgb="FF000000"/>
        <rFont val="黑体"/>
        <charset val="134"/>
      </rPr>
      <t>十六、援助其他地区支出</t>
    </r>
  </si>
  <si>
    <r>
      <rPr>
        <sz val="10"/>
        <color rgb="FF000000"/>
        <rFont val="黑体"/>
        <charset val="134"/>
      </rPr>
      <t>十七、自然资源海洋气象支出</t>
    </r>
  </si>
  <si>
    <r>
      <rPr>
        <sz val="10"/>
        <color rgb="FF000000"/>
        <rFont val="黑体"/>
        <charset val="134"/>
      </rPr>
      <t>十八、住房保障支出</t>
    </r>
  </si>
  <si>
    <r>
      <rPr>
        <sz val="10"/>
        <color rgb="FF000000"/>
        <rFont val="黑体"/>
        <charset val="134"/>
      </rPr>
      <t>十九、粮油物资储备支出</t>
    </r>
  </si>
  <si>
    <r>
      <rPr>
        <sz val="10"/>
        <color rgb="FF000000"/>
        <rFont val="黑体"/>
        <charset val="134"/>
      </rPr>
      <t>二十、灾害防治及应急管理支出</t>
    </r>
  </si>
  <si>
    <r>
      <rPr>
        <sz val="10"/>
        <color rgb="FF000000"/>
        <rFont val="黑体"/>
        <charset val="134"/>
      </rPr>
      <t>二十一、预备费</t>
    </r>
  </si>
  <si>
    <r>
      <rPr>
        <sz val="10"/>
        <color rgb="FF000000"/>
        <rFont val="黑体"/>
        <charset val="134"/>
      </rPr>
      <t>二十二、其他支出</t>
    </r>
  </si>
  <si>
    <r>
      <rPr>
        <sz val="10"/>
        <color rgb="FF000000"/>
        <rFont val="黑体"/>
        <charset val="134"/>
      </rPr>
      <t>二十三、债务付息支出</t>
    </r>
  </si>
  <si>
    <r>
      <rPr>
        <sz val="10"/>
        <color rgb="FF000000"/>
        <rFont val="黑体"/>
        <charset val="134"/>
      </rPr>
      <t>二十四、债务发行费用支出</t>
    </r>
  </si>
  <si>
    <r>
      <rPr>
        <b/>
        <sz val="10"/>
        <color rgb="FF000000"/>
        <rFont val="黑体"/>
        <charset val="134"/>
      </rPr>
      <t>一般公共预算支出合计</t>
    </r>
  </si>
  <si>
    <t>2024年潢川县政府一般债务余额情况表</t>
  </si>
  <si>
    <t>项   目</t>
  </si>
  <si>
    <t>一、2024年末政府一般债务余额限额数</t>
  </si>
  <si>
    <t>二、2024年末政府一般债务余额预计执行数</t>
  </si>
  <si>
    <t>三、2024年政府一般债务发行额</t>
  </si>
  <si>
    <t>四、2024年政府一般债务还本额</t>
  </si>
  <si>
    <t>2024年潢川县政府一般债务限额余额情况表</t>
  </si>
  <si>
    <t>县   区</t>
  </si>
  <si>
    <t>2023年限额</t>
  </si>
  <si>
    <t>2023年末余额预计执行数</t>
  </si>
  <si>
    <t xml:space="preserve">    潢川县</t>
  </si>
  <si>
    <t>2024年潢川县政府专项债务余额情况表</t>
  </si>
  <si>
    <t>一、2024年末政府专项债务余额限额</t>
  </si>
  <si>
    <t>二、2024年末政府专项债务余额预计执行数</t>
  </si>
  <si>
    <t>三、2024年政府专项债务发行额</t>
  </si>
  <si>
    <t>四、2024年政府专项债务还本额</t>
  </si>
  <si>
    <t>2024年潢川县政府专项债务分地区限额余额情况表</t>
  </si>
  <si>
    <t>潢川县2025年一般公共预算收入预算表</t>
  </si>
  <si>
    <r>
      <rPr>
        <b/>
        <sz val="11"/>
        <color rgb="FF000000"/>
        <rFont val="黑体"/>
        <charset val="134"/>
      </rPr>
      <t xml:space="preserve">收 </t>
    </r>
    <r>
      <rPr>
        <b/>
        <sz val="11"/>
        <color rgb="FF000000"/>
        <rFont val="黑体"/>
        <charset val="134"/>
      </rPr>
      <t xml:space="preserve">                   </t>
    </r>
    <r>
      <rPr>
        <b/>
        <sz val="11"/>
        <color rgb="FF000000"/>
        <rFont val="黑体"/>
        <charset val="134"/>
      </rPr>
      <t>入</t>
    </r>
  </si>
  <si>
    <r>
      <rPr>
        <b/>
        <sz val="11"/>
        <color rgb="FF000000"/>
        <rFont val="黑体"/>
        <charset val="134"/>
      </rPr>
      <t>预算科目</t>
    </r>
  </si>
  <si>
    <r>
      <rPr>
        <b/>
        <sz val="11"/>
        <color rgb="FF000000"/>
        <rFont val="黑体"/>
        <charset val="134"/>
      </rPr>
      <t>上年实际完成数</t>
    </r>
  </si>
  <si>
    <r>
      <rPr>
        <b/>
        <sz val="11"/>
        <color rgb="FF000000"/>
        <rFont val="黑体"/>
        <charset val="134"/>
      </rPr>
      <t>本年预算数</t>
    </r>
  </si>
  <si>
    <r>
      <rPr>
        <b/>
        <sz val="11"/>
        <color rgb="FF000000"/>
        <rFont val="黑体"/>
        <charset val="134"/>
      </rPr>
      <t>较上年实际完成增长%</t>
    </r>
  </si>
  <si>
    <r>
      <rPr>
        <sz val="10"/>
        <color rgb="FF000000"/>
        <rFont val="黑体"/>
        <charset val="134"/>
      </rPr>
      <t>六、环保税</t>
    </r>
  </si>
  <si>
    <t>十四、契税</t>
  </si>
  <si>
    <t>潢川县2025年一般公共预算支出预算表</t>
  </si>
  <si>
    <r>
      <rPr>
        <b/>
        <sz val="11"/>
        <color rgb="FF000000"/>
        <rFont val="黑体"/>
        <charset val="134"/>
      </rPr>
      <t xml:space="preserve">支 </t>
    </r>
    <r>
      <rPr>
        <b/>
        <sz val="11"/>
        <color rgb="FF000000"/>
        <rFont val="黑体"/>
        <charset val="134"/>
      </rPr>
      <t xml:space="preserve">                     </t>
    </r>
    <r>
      <rPr>
        <b/>
        <sz val="11"/>
        <color rgb="FF000000"/>
        <rFont val="黑体"/>
        <charset val="134"/>
      </rPr>
      <t>出</t>
    </r>
  </si>
  <si>
    <r>
      <rPr>
        <b/>
        <sz val="11"/>
        <color rgb="FF000000"/>
        <rFont val="黑体"/>
        <charset val="134"/>
      </rPr>
      <t>上年预算数</t>
    </r>
  </si>
  <si>
    <r>
      <rPr>
        <b/>
        <sz val="11"/>
        <color rgb="FF000000"/>
        <rFont val="黑体"/>
        <charset val="134"/>
      </rPr>
      <t>较上年预算增长%</t>
    </r>
  </si>
  <si>
    <r>
      <rPr>
        <sz val="10"/>
        <color rgb="FF000000"/>
        <rFont val="黑体"/>
        <charset val="134"/>
      </rPr>
      <t>六、文化旅游体育与传媒支出</t>
    </r>
  </si>
  <si>
    <r>
      <rPr>
        <sz val="10"/>
        <color rgb="FF000000"/>
        <rFont val="黑体"/>
        <charset val="134"/>
      </rPr>
      <t>十七、自然资源海洋气象等支出</t>
    </r>
  </si>
  <si>
    <r>
      <rPr>
        <sz val="10"/>
        <color rgb="FF000000"/>
        <rFont val="黑体"/>
        <charset val="134"/>
      </rPr>
      <t>二十二、债务还本支出</t>
    </r>
  </si>
  <si>
    <t xml:space="preserve"> </t>
  </si>
  <si>
    <r>
      <rPr>
        <sz val="18"/>
        <rFont val="Times New Roman"/>
        <charset val="134"/>
      </rPr>
      <t>2025</t>
    </r>
    <r>
      <rPr>
        <sz val="18"/>
        <rFont val="方正小标宋简体"/>
        <charset val="134"/>
      </rPr>
      <t>年一般公共预算支出表</t>
    </r>
  </si>
  <si>
    <r>
      <rPr>
        <sz val="11"/>
        <rFont val="仿宋_GB2312"/>
        <charset val="134"/>
      </rPr>
      <t>单位：万元</t>
    </r>
  </si>
  <si>
    <t>项目</t>
  </si>
  <si>
    <t>上年
预算数</t>
  </si>
  <si>
    <r>
      <rPr>
        <sz val="11"/>
        <rFont val="黑体"/>
        <charset val="134"/>
      </rPr>
      <t>上年预计
执行数</t>
    </r>
    <r>
      <rPr>
        <sz val="11"/>
        <rFont val="Times New Roman"/>
        <charset val="134"/>
      </rPr>
      <t xml:space="preserve"> </t>
    </r>
  </si>
  <si>
    <r>
      <rPr>
        <sz val="11"/>
        <rFont val="黑体"/>
        <charset val="134"/>
      </rPr>
      <t>预算数</t>
    </r>
  </si>
  <si>
    <t>科目编码</t>
  </si>
  <si>
    <t>科目名称</t>
  </si>
  <si>
    <r>
      <rPr>
        <sz val="11"/>
        <rFont val="黑体"/>
        <charset val="134"/>
      </rPr>
      <t>金额</t>
    </r>
  </si>
  <si>
    <r>
      <rPr>
        <sz val="11"/>
        <rFont val="黑体"/>
        <charset val="134"/>
      </rPr>
      <t>为上年
预算数的</t>
    </r>
    <r>
      <rPr>
        <sz val="11"/>
        <rFont val="Times New Roman"/>
        <charset val="134"/>
      </rPr>
      <t>%</t>
    </r>
  </si>
  <si>
    <r>
      <rPr>
        <sz val="11"/>
        <rFont val="黑体"/>
        <charset val="134"/>
      </rPr>
      <t>为上年预计执行数的</t>
    </r>
    <r>
      <rPr>
        <sz val="11"/>
        <rFont val="Times New Roman"/>
        <charset val="134"/>
      </rPr>
      <t>%</t>
    </r>
  </si>
  <si>
    <t>2079902</t>
  </si>
  <si>
    <t>宣传文化发展专项支出</t>
  </si>
  <si>
    <t>2130704</t>
  </si>
  <si>
    <t>国有农场办社会职能改革补助</t>
  </si>
  <si>
    <t>2210101</t>
  </si>
  <si>
    <t>廉租住房</t>
  </si>
  <si>
    <t>2210109</t>
  </si>
  <si>
    <t>住房租赁市场发展</t>
  </si>
  <si>
    <t>2013904</t>
  </si>
  <si>
    <t>专项业务</t>
  </si>
  <si>
    <t>2080209</t>
  </si>
  <si>
    <t>老龄事务</t>
  </si>
  <si>
    <t>2130101</t>
  </si>
  <si>
    <t>行政运行</t>
  </si>
  <si>
    <t>2130102</t>
  </si>
  <si>
    <t>一般行政管理事务</t>
  </si>
  <si>
    <t>2130103</t>
  </si>
  <si>
    <t>机关服务</t>
  </si>
  <si>
    <t>2130104</t>
  </si>
  <si>
    <t>事业运行</t>
  </si>
  <si>
    <t>2210111</t>
  </si>
  <si>
    <t>配租型住房保障</t>
  </si>
  <si>
    <t>2010101</t>
  </si>
  <si>
    <t>2010102</t>
  </si>
  <si>
    <t>2010103</t>
  </si>
  <si>
    <t>2010104</t>
  </si>
  <si>
    <t>人大会议</t>
  </si>
  <si>
    <t>2010105</t>
  </si>
  <si>
    <t>人大立法</t>
  </si>
  <si>
    <t>2010106</t>
  </si>
  <si>
    <t>人大监督</t>
  </si>
  <si>
    <t>2010107</t>
  </si>
  <si>
    <t>人大代表履职能力提升</t>
  </si>
  <si>
    <t>2010108</t>
  </si>
  <si>
    <t>代表工作</t>
  </si>
  <si>
    <t>2010109</t>
  </si>
  <si>
    <t>人大信访工作</t>
  </si>
  <si>
    <t>2010150</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</si>
  <si>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</si>
  <si>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</si>
  <si>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</si>
  <si>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</si>
  <si>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</si>
  <si>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</si>
  <si>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</si>
  <si>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</si>
  <si>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</si>
  <si>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</si>
  <si>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</si>
  <si>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</si>
  <si>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</si>
  <si>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</si>
  <si>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</si>
  <si>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</si>
  <si>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</si>
  <si>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</si>
  <si>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</si>
  <si>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</si>
  <si>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</si>
  <si>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</si>
  <si>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</si>
  <si>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</si>
  <si>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</si>
  <si>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</si>
  <si>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</si>
  <si>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</si>
  <si>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</si>
  <si>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</si>
  <si>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</si>
  <si>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</si>
  <si>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</si>
  <si>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</si>
  <si>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</si>
  <si>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</si>
  <si>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</si>
  <si>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</si>
  <si>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</si>
  <si>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</si>
  <si>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</si>
  <si>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</si>
  <si>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</si>
  <si>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</si>
  <si>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</si>
  <si>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</si>
  <si>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</si>
  <si>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</si>
  <si>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</si>
  <si>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</si>
  <si>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</si>
  <si>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</si>
  <si>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</si>
  <si>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</si>
  <si>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</si>
  <si>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</si>
  <si>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</si>
  <si>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</si>
  <si>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</si>
  <si>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</si>
  <si>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</si>
  <si>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</si>
  <si>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</si>
  <si>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</si>
  <si>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</si>
  <si>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</si>
  <si>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</si>
  <si>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</si>
  <si>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</si>
  <si>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</si>
  <si>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</si>
  <si>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</si>
  <si>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</si>
  <si>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</si>
  <si>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</si>
  <si>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</si>
  <si>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</si>
  <si>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</si>
  <si>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</si>
  <si>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</si>
  <si>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</si>
  <si>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</si>
  <si>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</si>
  <si>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</si>
  <si>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</si>
  <si>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</si>
  <si>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</si>
  <si>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</si>
  <si>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</si>
  <si>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</si>
  <si>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</si>
  <si>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</si>
  <si>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</si>
  <si>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</si>
  <si>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</si>
  <si>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</si>
  <si>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</si>
  <si>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</si>
  <si>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</si>
  <si>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</si>
  <si>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</si>
  <si>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</si>
  <si>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</si>
  <si>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</si>
  <si>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</si>
  <si>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</si>
  <si>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</si>
  <si>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</si>
  <si>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</si>
  <si>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</si>
  <si>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</si>
  <si>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</si>
  <si>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</si>
  <si>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</si>
  <si>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</si>
  <si>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</si>
  <si>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</si>
  <si>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</si>
  <si>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</si>
  <si>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</si>
  <si>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</si>
  <si>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</si>
  <si>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</si>
  <si>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</si>
  <si>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</si>
  <si>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</si>
  <si>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</si>
  <si>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</si>
  <si>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</si>
  <si>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</si>
  <si>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</si>
  <si>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</si>
  <si>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</si>
  <si>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</si>
  <si>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</si>
  <si>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</si>
  <si>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</si>
  <si>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</si>
  <si>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</si>
  <si>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</si>
  <si>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</si>
  <si>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</si>
  <si>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</si>
  <si>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</si>
  <si>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</si>
  <si>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</si>
  <si>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</si>
  <si>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</si>
  <si>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</si>
  <si>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</si>
  <si>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</si>
  <si>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</si>
  <si>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</si>
  <si>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</si>
  <si>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</si>
  <si>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</si>
  <si>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</si>
  <si>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</si>
  <si>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</si>
  <si>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</si>
  <si>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</si>
  <si>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</si>
  <si>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</si>
  <si>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</si>
  <si>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</si>
  <si>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</si>
  <si>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</si>
  <si>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</si>
  <si>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</si>
  <si>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</si>
  <si>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</si>
  <si>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</si>
  <si>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</si>
  <si>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</si>
  <si>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</si>
  <si>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</si>
  <si>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</si>
  <si>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</si>
  <si>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</si>
  <si>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</si>
  <si>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</si>
  <si>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</si>
  <si>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</si>
  <si>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</si>
  <si>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</si>
  <si>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</si>
  <si>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</si>
  <si>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</si>
  <si>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</si>
  <si>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</si>
  <si>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</si>
  <si>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</si>
  <si>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</si>
  <si>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</si>
  <si>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</si>
  <si>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</si>
  <si>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</si>
  <si>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</si>
  <si>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</si>
  <si>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</si>
  <si>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</si>
  <si>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</si>
  <si>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</si>
  <si>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</si>
  <si>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</si>
  <si>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</si>
  <si>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</si>
  <si>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</si>
  <si>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</si>
  <si>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</si>
  <si>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</si>
  <si>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</si>
  <si>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</si>
  <si>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</si>
  <si>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</si>
  <si>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</si>
  <si>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</si>
  <si>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</si>
  <si>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</si>
  <si>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</si>
  <si>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</si>
  <si>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</si>
  <si>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</si>
  <si>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</si>
  <si>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</si>
  <si>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</si>
  <si>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</si>
  <si>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</si>
  <si>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</si>
  <si>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</si>
  <si>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</si>
  <si>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</si>
  <si>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</si>
  <si>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</si>
  <si>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</si>
  <si>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</si>
  <si>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</si>
  <si>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</si>
  <si>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</si>
  <si>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</si>
  <si>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</si>
  <si>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</si>
  <si>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</si>
  <si>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</si>
  <si>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</si>
  <si>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其他共产党事务支出</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</si>
  <si>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</si>
  <si>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</si>
  <si>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</si>
  <si>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</si>
  <si>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</si>
  <si>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</si>
  <si>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</si>
  <si>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</si>
  <si>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</si>
  <si>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</si>
  <si>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</si>
  <si>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</si>
  <si>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</si>
  <si>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</si>
  <si>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</si>
  <si>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</si>
  <si>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</si>
  <si>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</si>
  <si>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</si>
  <si>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</si>
  <si>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</si>
  <si>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</si>
  <si>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</si>
  <si>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</si>
  <si>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</si>
  <si>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</si>
  <si>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</si>
  <si>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</si>
  <si>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</si>
  <si>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</si>
  <si>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</si>
  <si>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</si>
  <si>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</si>
  <si>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</si>
  <si>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</si>
  <si>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</si>
  <si>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</si>
  <si>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</si>
  <si>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</si>
  <si>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</si>
  <si>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</si>
  <si>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</si>
  <si>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</si>
  <si>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</si>
  <si>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</si>
  <si>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</si>
  <si>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</si>
  <si>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</si>
  <si>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</si>
  <si>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</si>
  <si>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</si>
  <si>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</si>
  <si>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</si>
  <si>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2019999</t>
  </si>
  <si>
    <t>其他一般公共服务支出</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</si>
  <si>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</si>
  <si>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</si>
  <si>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</si>
  <si>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</si>
  <si>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</si>
  <si>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</si>
  <si>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</si>
  <si>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</si>
  <si>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</si>
  <si>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</si>
  <si>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</si>
  <si>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</si>
  <si>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</si>
  <si>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</si>
  <si>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对外援助</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</si>
  <si>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</si>
  <si>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</si>
  <si>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</si>
  <si>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</si>
  <si>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</si>
  <si>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</si>
  <si>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</si>
  <si>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</si>
  <si>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</si>
  <si>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</si>
  <si>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</si>
  <si>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</si>
  <si>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</si>
  <si>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</si>
  <si>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</si>
  <si>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</si>
  <si>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</si>
  <si>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</si>
  <si>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</si>
  <si>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对外宣传</t>
  </si>
  <si>
    <t>2020701</t>
  </si>
  <si>
    <t>边界勘界</t>
  </si>
  <si>
    <t>2020702</t>
  </si>
  <si>
    <t>边界联检</t>
  </si>
  <si>
    <t>2020703</t>
  </si>
  <si>
    <t>边界界桩维护</t>
  </si>
  <si>
    <t>2020799</t>
  </si>
  <si>
    <t>其他支出</t>
  </si>
  <si>
    <t>2020801</t>
  </si>
  <si>
    <t>2020802</t>
  </si>
  <si>
    <t>2020803</t>
  </si>
  <si>
    <t>2020850</t>
  </si>
  <si>
    <t>2020899</t>
  </si>
  <si>
    <t>其他国际发展合作支出</t>
  </si>
  <si>
    <t>2029999</t>
  </si>
  <si>
    <t>其他外交支出</t>
  </si>
  <si>
    <t>2030101</t>
  </si>
  <si>
    <t>现役部队</t>
  </si>
  <si>
    <t>2030102</t>
  </si>
  <si>
    <t>预备役部队</t>
  </si>
  <si>
    <t>2030199</t>
  </si>
  <si>
    <t>其他军费支出</t>
  </si>
  <si>
    <t>2030401</t>
  </si>
  <si>
    <t>国防科研事业</t>
  </si>
  <si>
    <t>2030501</t>
  </si>
  <si>
    <t>专项工程</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</si>
  <si>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</si>
  <si>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</si>
  <si>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</si>
  <si>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</si>
  <si>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</si>
  <si>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</si>
  <si>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</si>
  <si>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</si>
  <si>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</si>
  <si>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</si>
  <si>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</si>
  <si>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</si>
  <si>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</si>
  <si>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</si>
  <si>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</si>
  <si>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其他国防支出</t>
  </si>
  <si>
    <t>2040101</t>
  </si>
  <si>
    <t>武装警察部队</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</si>
  <si>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</si>
  <si>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</si>
  <si>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</si>
  <si>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</si>
  <si>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</si>
  <si>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</si>
  <si>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</si>
  <si>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</si>
  <si>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</si>
  <si>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</si>
  <si>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</si>
  <si>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</si>
  <si>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</si>
  <si>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</si>
  <si>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</si>
  <si>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</si>
  <si>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</si>
  <si>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</si>
  <si>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</si>
  <si>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</si>
  <si>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</si>
  <si>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</si>
  <si>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</si>
  <si>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</si>
  <si>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</si>
  <si>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</si>
  <si>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</si>
  <si>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</si>
  <si>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</si>
  <si>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</si>
  <si>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</si>
  <si>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</si>
  <si>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</si>
  <si>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</si>
  <si>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</si>
  <si>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</si>
  <si>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</si>
  <si>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</si>
  <si>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</si>
  <si>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</si>
  <si>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</si>
  <si>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</si>
  <si>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</si>
  <si>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</si>
  <si>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</si>
  <si>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</si>
  <si>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</si>
  <si>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</si>
  <si>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</si>
  <si>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</si>
  <si>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</si>
  <si>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</si>
  <si>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</si>
  <si>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</si>
  <si>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</si>
  <si>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</si>
  <si>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</si>
  <si>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</si>
  <si>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</si>
  <si>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</si>
  <si>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</si>
  <si>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</si>
  <si>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</si>
  <si>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</si>
  <si>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</si>
  <si>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</si>
  <si>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</si>
  <si>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</si>
  <si>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</si>
  <si>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</si>
  <si>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</si>
  <si>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</si>
  <si>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</si>
  <si>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</si>
  <si>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</si>
  <si>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</si>
  <si>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</si>
  <si>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</si>
  <si>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</si>
  <si>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</si>
  <si>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</si>
  <si>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</si>
  <si>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</si>
  <si>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</si>
  <si>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</si>
  <si>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</si>
  <si>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</si>
  <si>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</si>
  <si>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</si>
  <si>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</si>
  <si>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</si>
  <si>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</si>
  <si>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</si>
  <si>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</si>
  <si>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</si>
  <si>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</si>
  <si>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</si>
  <si>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</si>
  <si>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</si>
  <si>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</si>
  <si>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</si>
  <si>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</si>
  <si>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</si>
  <si>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</si>
  <si>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</si>
  <si>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</si>
  <si>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</si>
  <si>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</si>
  <si>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</si>
  <si>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</si>
  <si>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</si>
  <si>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</si>
  <si>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</si>
  <si>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</si>
  <si>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其他公共安全支出</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</si>
  <si>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</si>
  <si>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</si>
  <si>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</si>
  <si>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</si>
  <si>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</si>
  <si>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</si>
  <si>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</si>
  <si>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</si>
  <si>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</si>
  <si>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</si>
  <si>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</si>
  <si>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</si>
  <si>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</si>
  <si>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</si>
  <si>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</si>
  <si>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</si>
  <si>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</si>
  <si>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</si>
  <si>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</si>
  <si>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</si>
  <si>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</si>
  <si>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</si>
  <si>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</si>
  <si>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</si>
  <si>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</si>
  <si>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</si>
  <si>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</si>
  <si>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</si>
  <si>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</si>
  <si>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</si>
  <si>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</si>
  <si>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</si>
  <si>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</si>
  <si>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</si>
  <si>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</si>
  <si>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</si>
  <si>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</si>
  <si>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</si>
  <si>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</si>
  <si>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</si>
  <si>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</si>
  <si>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</si>
  <si>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</si>
  <si>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</si>
  <si>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</si>
  <si>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</si>
  <si>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</si>
  <si>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</si>
  <si>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</si>
  <si>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</si>
  <si>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</si>
  <si>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</si>
  <si>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</si>
  <si>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</si>
  <si>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</si>
  <si>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</si>
  <si>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</si>
  <si>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</si>
  <si>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</si>
  <si>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</si>
  <si>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</si>
  <si>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</si>
  <si>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</si>
  <si>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</si>
  <si>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</si>
  <si>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</si>
  <si>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</si>
  <si>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</si>
  <si>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</si>
  <si>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</si>
  <si>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</si>
  <si>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</si>
  <si>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</si>
  <si>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</si>
  <si>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</si>
  <si>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</si>
  <si>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</si>
  <si>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</si>
  <si>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其他教育支出</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</si>
  <si>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</si>
  <si>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</si>
  <si>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</si>
  <si>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</si>
  <si>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</si>
  <si>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</si>
  <si>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</si>
  <si>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</si>
  <si>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</si>
  <si>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</si>
  <si>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</si>
  <si>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</si>
  <si>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</si>
  <si>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</si>
  <si>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</si>
  <si>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</si>
  <si>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</si>
  <si>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</si>
  <si>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</si>
  <si>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</si>
  <si>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</si>
  <si>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</si>
  <si>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</si>
  <si>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</si>
  <si>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</si>
  <si>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</si>
  <si>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</si>
  <si>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</si>
  <si>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</si>
  <si>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</si>
  <si>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</si>
  <si>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</si>
  <si>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</si>
  <si>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</si>
  <si>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</si>
  <si>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</si>
  <si>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</si>
  <si>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</si>
  <si>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</si>
  <si>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</si>
  <si>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</si>
  <si>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</si>
  <si>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</si>
  <si>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</si>
  <si>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</si>
  <si>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</si>
  <si>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</si>
  <si>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</si>
  <si>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</si>
  <si>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</si>
  <si>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</si>
  <si>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</si>
  <si>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</si>
  <si>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</si>
  <si>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</si>
  <si>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</si>
  <si>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</si>
  <si>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</si>
  <si>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</si>
  <si>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</si>
  <si>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</si>
  <si>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</si>
  <si>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</si>
  <si>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</si>
  <si>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</si>
  <si>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</si>
  <si>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</si>
  <si>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</si>
  <si>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</si>
  <si>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</si>
  <si>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</si>
  <si>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</si>
  <si>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</si>
  <si>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</si>
  <si>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</si>
  <si>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</si>
  <si>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</si>
  <si>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</si>
  <si>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</si>
  <si>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</si>
  <si>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</si>
  <si>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</si>
  <si>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其他科学技术支出</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</si>
  <si>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</si>
  <si>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</si>
  <si>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</si>
  <si>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</si>
  <si>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</si>
  <si>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</si>
  <si>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</si>
  <si>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</si>
  <si>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</si>
  <si>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</si>
  <si>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</si>
  <si>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</si>
  <si>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</si>
  <si>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</si>
  <si>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</si>
  <si>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</si>
  <si>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</si>
  <si>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</si>
  <si>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</si>
  <si>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</si>
  <si>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</si>
  <si>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</si>
  <si>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</si>
  <si>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</si>
  <si>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</si>
  <si>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</si>
  <si>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</si>
  <si>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</si>
  <si>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</si>
  <si>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</si>
  <si>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</si>
  <si>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</si>
  <si>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</si>
  <si>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</si>
  <si>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</si>
  <si>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</si>
  <si>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</si>
  <si>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</si>
  <si>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</si>
  <si>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</si>
  <si>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</si>
  <si>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</si>
  <si>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</si>
  <si>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</si>
  <si>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</si>
  <si>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</si>
  <si>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</si>
  <si>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</si>
  <si>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</si>
  <si>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</si>
  <si>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</si>
  <si>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</si>
  <si>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</si>
  <si>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</si>
  <si>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</si>
  <si>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</si>
  <si>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</si>
  <si>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</si>
  <si>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</si>
  <si>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</si>
  <si>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</si>
  <si>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</si>
  <si>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</si>
  <si>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</si>
  <si>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</si>
  <si>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</si>
  <si>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</si>
  <si>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</si>
  <si>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</si>
  <si>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</si>
  <si>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</si>
  <si>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</si>
  <si>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</si>
  <si>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</si>
  <si>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</si>
  <si>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</si>
  <si>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</si>
  <si>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</si>
  <si>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</si>
  <si>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2079903</t>
  </si>
  <si>
    <t>文化产业发展专项支出</t>
  </si>
  <si>
    <t>2079999</t>
  </si>
  <si>
    <t>其他文化旅游体育与传媒支出</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</si>
  <si>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</si>
  <si>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</si>
  <si>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</si>
  <si>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</si>
  <si>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</si>
  <si>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</si>
  <si>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</si>
  <si>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</si>
  <si>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</si>
  <si>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</si>
  <si>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</si>
  <si>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</si>
  <si>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</si>
  <si>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</si>
  <si>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</si>
  <si>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</si>
  <si>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</si>
  <si>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</si>
  <si>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</si>
  <si>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</si>
  <si>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</si>
  <si>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</si>
  <si>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</si>
  <si>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</si>
  <si>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</si>
  <si>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</si>
  <si>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</si>
  <si>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</si>
  <si>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</si>
  <si>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</si>
  <si>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</si>
  <si>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</si>
  <si>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</si>
  <si>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</si>
  <si>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</si>
  <si>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</si>
  <si>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</si>
  <si>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</si>
  <si>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</si>
  <si>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</si>
  <si>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</si>
  <si>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</si>
  <si>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</si>
  <si>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</si>
  <si>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</si>
  <si>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</si>
  <si>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</si>
  <si>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</si>
  <si>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</si>
  <si>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</si>
  <si>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</si>
  <si>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</si>
  <si>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</si>
  <si>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</si>
  <si>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</si>
  <si>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</si>
  <si>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</si>
  <si>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</si>
  <si>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</si>
  <si>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</si>
  <si>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</si>
  <si>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</si>
  <si>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</si>
  <si>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</si>
  <si>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</si>
  <si>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</si>
  <si>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</si>
  <si>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</si>
  <si>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</si>
  <si>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</si>
  <si>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</si>
  <si>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</si>
  <si>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</si>
  <si>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</si>
  <si>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</si>
  <si>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</si>
  <si>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</si>
  <si>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</si>
  <si>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</si>
  <si>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</si>
  <si>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</si>
  <si>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</si>
  <si>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</si>
  <si>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</si>
  <si>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</si>
  <si>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</si>
  <si>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</si>
  <si>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</si>
  <si>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</si>
  <si>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</si>
  <si>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</si>
  <si>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</si>
  <si>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</si>
  <si>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</si>
  <si>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</si>
  <si>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</si>
  <si>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</si>
  <si>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</si>
  <si>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</si>
  <si>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</si>
  <si>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</si>
  <si>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</si>
  <si>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</si>
  <si>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</si>
  <si>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</si>
  <si>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</si>
  <si>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</si>
  <si>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</si>
  <si>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</si>
  <si>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</si>
  <si>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</si>
  <si>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</si>
  <si>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</si>
  <si>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</si>
  <si>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</si>
  <si>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</si>
  <si>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</si>
  <si>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</si>
  <si>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</si>
  <si>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</si>
  <si>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</si>
  <si>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</si>
  <si>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</si>
  <si>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</si>
  <si>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</si>
  <si>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</si>
  <si>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</si>
  <si>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</si>
  <si>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</si>
  <si>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</si>
  <si>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</si>
  <si>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</si>
  <si>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</si>
  <si>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</si>
  <si>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</si>
  <si>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</si>
  <si>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</si>
  <si>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</si>
  <si>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</si>
  <si>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</si>
  <si>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</si>
  <si>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</si>
  <si>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</si>
  <si>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</si>
  <si>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</si>
  <si>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</si>
  <si>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</si>
  <si>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</si>
  <si>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</si>
  <si>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</si>
  <si>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</si>
  <si>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</si>
  <si>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</si>
  <si>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</si>
  <si>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</si>
  <si>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</si>
  <si>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</si>
  <si>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</si>
  <si>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</si>
  <si>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</si>
  <si>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</si>
  <si>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</si>
  <si>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</si>
  <si>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</si>
  <si>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</si>
  <si>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</si>
  <si>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</si>
  <si>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</si>
  <si>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</si>
  <si>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</si>
  <si>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</si>
  <si>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</si>
  <si>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</si>
  <si>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</si>
  <si>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</si>
  <si>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</si>
  <si>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</si>
  <si>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</si>
  <si>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</si>
  <si>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</si>
  <si>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</si>
  <si>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</si>
  <si>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</si>
  <si>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</si>
  <si>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</si>
  <si>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</si>
  <si>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</si>
  <si>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</si>
  <si>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</si>
  <si>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其他社会保障和就业支出</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</si>
  <si>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</si>
  <si>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</si>
  <si>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</si>
  <si>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</si>
  <si>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</si>
  <si>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</si>
  <si>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</si>
  <si>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</si>
  <si>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</si>
  <si>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</si>
  <si>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</si>
  <si>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</si>
  <si>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</si>
  <si>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</si>
  <si>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</si>
  <si>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</si>
  <si>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</si>
  <si>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</si>
  <si>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</si>
  <si>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</si>
  <si>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</si>
  <si>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</si>
  <si>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</si>
  <si>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</si>
  <si>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</si>
  <si>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</si>
  <si>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</si>
  <si>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</si>
  <si>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</si>
  <si>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</si>
  <si>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</si>
  <si>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</si>
  <si>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</si>
  <si>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</si>
  <si>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</si>
  <si>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</si>
  <si>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</si>
  <si>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</si>
  <si>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</si>
  <si>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</si>
  <si>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</si>
  <si>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</si>
  <si>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</si>
  <si>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</si>
  <si>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</si>
  <si>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</si>
  <si>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</si>
  <si>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</si>
  <si>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</si>
  <si>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</si>
  <si>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</si>
  <si>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</si>
  <si>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</si>
  <si>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</si>
  <si>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</si>
  <si>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</si>
  <si>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</si>
  <si>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</si>
  <si>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</si>
  <si>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</si>
  <si>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</si>
  <si>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</si>
  <si>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</si>
  <si>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</si>
  <si>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</si>
  <si>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</si>
  <si>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</si>
  <si>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</si>
  <si>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</si>
  <si>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</si>
  <si>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</si>
  <si>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</si>
  <si>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</si>
  <si>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</si>
  <si>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</si>
  <si>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</si>
  <si>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</si>
  <si>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</si>
  <si>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</si>
  <si>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</si>
  <si>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</si>
  <si>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</si>
  <si>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</si>
  <si>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</si>
  <si>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</si>
  <si>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</si>
  <si>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</si>
  <si>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</si>
  <si>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</si>
  <si>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</si>
  <si>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</si>
  <si>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</si>
  <si>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</si>
  <si>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</si>
  <si>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</si>
  <si>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</si>
  <si>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</si>
  <si>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</si>
  <si>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</si>
  <si>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</si>
  <si>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</si>
  <si>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</si>
  <si>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</si>
  <si>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</si>
  <si>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</si>
  <si>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</si>
  <si>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</si>
  <si>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</si>
  <si>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</si>
  <si>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</si>
  <si>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</si>
  <si>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</si>
  <si>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</si>
  <si>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</si>
  <si>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</si>
  <si>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</si>
  <si>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</si>
  <si>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</si>
  <si>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其他托育服务支出</t>
  </si>
  <si>
    <t>2109999</t>
  </si>
  <si>
    <t>其他卫生健康支出</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</si>
  <si>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</si>
  <si>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</si>
  <si>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</si>
  <si>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</si>
  <si>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</si>
  <si>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</si>
  <si>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</si>
  <si>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</si>
  <si>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</si>
  <si>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</si>
  <si>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</si>
  <si>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</si>
  <si>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</si>
  <si>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</si>
  <si>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</si>
  <si>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</si>
  <si>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</si>
  <si>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</si>
  <si>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</si>
  <si>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</si>
  <si>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</si>
  <si>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</si>
  <si>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</si>
  <si>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</si>
  <si>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</si>
  <si>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</si>
  <si>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</si>
  <si>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</si>
  <si>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</si>
  <si>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</si>
  <si>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</si>
  <si>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</si>
  <si>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</si>
  <si>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</si>
  <si>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</si>
  <si>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</si>
  <si>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</si>
  <si>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</si>
  <si>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</si>
  <si>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</si>
  <si>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</si>
  <si>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</si>
  <si>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</si>
  <si>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</si>
  <si>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</si>
  <si>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</si>
  <si>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</si>
  <si>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</si>
  <si>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</si>
  <si>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</si>
  <si>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</si>
  <si>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</si>
  <si>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</si>
  <si>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</si>
  <si>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</si>
  <si>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</si>
  <si>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</si>
  <si>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</si>
  <si>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</si>
  <si>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</si>
  <si>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</si>
  <si>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</si>
  <si>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</si>
  <si>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</si>
  <si>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</si>
  <si>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</si>
  <si>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</si>
  <si>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</si>
  <si>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</si>
  <si>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</si>
  <si>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已垦草原退耕还草</t>
  </si>
  <si>
    <t>2111001</t>
  </si>
  <si>
    <t>能源节约利用</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</si>
  <si>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</si>
  <si>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</si>
  <si>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</si>
  <si>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</si>
  <si>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</si>
  <si>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</si>
  <si>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</si>
  <si>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</si>
  <si>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</si>
  <si>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</si>
  <si>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</si>
  <si>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</si>
  <si>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</si>
  <si>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</si>
  <si>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</si>
  <si>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循环经济</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</si>
  <si>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</si>
  <si>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</si>
  <si>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</si>
  <si>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</si>
  <si>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</si>
  <si>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</si>
  <si>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</si>
  <si>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</si>
  <si>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</si>
  <si>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</si>
  <si>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</si>
  <si>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</si>
  <si>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</si>
  <si>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</si>
  <si>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</si>
  <si>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</si>
  <si>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其他节能环保支出</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</si>
  <si>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</si>
  <si>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</si>
  <si>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</si>
  <si>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</si>
  <si>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</si>
  <si>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</si>
  <si>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</si>
  <si>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</si>
  <si>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</si>
  <si>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</si>
  <si>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</si>
  <si>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</si>
  <si>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</si>
  <si>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</si>
  <si>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</si>
  <si>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</si>
  <si>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</si>
  <si>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</si>
  <si>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城乡社区规划与管理</t>
  </si>
  <si>
    <t>2120303</t>
  </si>
  <si>
    <t>小城镇基础设施建设</t>
  </si>
  <si>
    <t>2120399</t>
  </si>
  <si>
    <t>其他城乡社区公共设施支出</t>
  </si>
  <si>
    <t>2120501</t>
  </si>
  <si>
    <t>城乡社区环境卫生</t>
  </si>
  <si>
    <t>2120601</t>
  </si>
  <si>
    <t>建设市场管理与监督</t>
  </si>
  <si>
    <t>2129999</t>
  </si>
  <si>
    <t>其他城乡社区支出</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</si>
  <si>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</si>
  <si>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</si>
  <si>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</si>
  <si>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</si>
  <si>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</si>
  <si>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</si>
  <si>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</si>
  <si>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</si>
  <si>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</si>
  <si>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</si>
  <si>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</si>
  <si>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</si>
  <si>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</si>
  <si>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</si>
  <si>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</si>
  <si>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</si>
  <si>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</si>
  <si>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</si>
  <si>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</si>
  <si>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</si>
  <si>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</si>
  <si>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</si>
  <si>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</si>
  <si>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</si>
  <si>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</si>
  <si>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</si>
  <si>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</si>
  <si>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</si>
  <si>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</si>
  <si>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</si>
  <si>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</si>
  <si>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</si>
  <si>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</si>
  <si>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</si>
  <si>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</si>
  <si>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</si>
  <si>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</si>
  <si>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</si>
  <si>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</si>
  <si>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</si>
  <si>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</si>
  <si>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</si>
  <si>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</si>
  <si>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</si>
  <si>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</si>
  <si>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</si>
  <si>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</si>
  <si>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</si>
  <si>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</si>
  <si>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</si>
  <si>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</si>
  <si>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</si>
  <si>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</si>
  <si>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</si>
  <si>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</si>
  <si>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</si>
  <si>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</si>
  <si>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</si>
  <si>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</si>
  <si>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</si>
  <si>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</si>
  <si>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</si>
  <si>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</si>
  <si>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</si>
  <si>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对外合作与交流</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</si>
  <si>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</si>
  <si>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</si>
  <si>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</si>
  <si>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</si>
  <si>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</si>
  <si>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</si>
  <si>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</si>
  <si>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</si>
  <si>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</si>
  <si>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</si>
  <si>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</si>
  <si>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</si>
  <si>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</si>
  <si>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</si>
  <si>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</si>
  <si>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</si>
  <si>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</si>
  <si>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</si>
  <si>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</si>
  <si>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</si>
  <si>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</si>
  <si>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</si>
  <si>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</si>
  <si>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</si>
  <si>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</si>
  <si>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</si>
  <si>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</si>
  <si>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</si>
  <si>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</si>
  <si>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</si>
  <si>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</si>
  <si>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</si>
  <si>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</si>
  <si>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</si>
  <si>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</si>
  <si>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</si>
  <si>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</si>
  <si>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</si>
  <si>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</si>
  <si>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</si>
  <si>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</si>
  <si>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</si>
  <si>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</si>
  <si>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</si>
  <si>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</si>
  <si>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</si>
  <si>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</si>
  <si>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</si>
  <si>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</si>
  <si>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</si>
  <si>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</si>
  <si>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</si>
  <si>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</si>
  <si>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</si>
  <si>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</si>
  <si>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</si>
  <si>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</si>
  <si>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</si>
  <si>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</si>
  <si>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</si>
  <si>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</si>
  <si>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</si>
  <si>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</si>
  <si>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</si>
  <si>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</si>
  <si>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</si>
  <si>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</si>
  <si>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</si>
  <si>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</si>
  <si>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</si>
  <si>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</si>
  <si>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</si>
  <si>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</si>
  <si>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</si>
  <si>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</si>
  <si>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</si>
  <si>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</si>
  <si>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</si>
  <si>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</si>
  <si>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</si>
  <si>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</si>
  <si>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</si>
  <si>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</si>
  <si>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</si>
  <si>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</si>
  <si>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</si>
  <si>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</si>
  <si>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</si>
  <si>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</si>
  <si>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</si>
  <si>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</si>
  <si>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</si>
  <si>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</si>
  <si>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</si>
  <si>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</si>
  <si>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</si>
  <si>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</si>
  <si>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</si>
  <si>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</si>
  <si>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</si>
  <si>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</si>
  <si>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</si>
  <si>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</si>
  <si>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</si>
  <si>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</si>
  <si>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</si>
  <si>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其他农林水支出</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</si>
  <si>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</si>
  <si>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</si>
  <si>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</si>
  <si>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</si>
  <si>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</si>
  <si>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</si>
  <si>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</si>
  <si>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</si>
  <si>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</si>
  <si>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</si>
  <si>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</si>
  <si>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</si>
  <si>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</si>
  <si>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</si>
  <si>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</si>
  <si>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</si>
  <si>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</si>
  <si>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</si>
  <si>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</si>
  <si>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</si>
  <si>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</si>
  <si>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</si>
  <si>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</si>
  <si>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</si>
  <si>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</si>
  <si>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</si>
  <si>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</si>
  <si>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</si>
  <si>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</si>
  <si>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</si>
  <si>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</si>
  <si>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</si>
  <si>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</si>
  <si>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</si>
  <si>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</si>
  <si>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</si>
  <si>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</si>
  <si>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</si>
  <si>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</si>
  <si>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</si>
  <si>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</si>
  <si>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</si>
  <si>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</si>
  <si>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</si>
  <si>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</si>
  <si>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</si>
  <si>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</si>
  <si>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</si>
  <si>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</si>
  <si>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</si>
  <si>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</si>
  <si>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</si>
  <si>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</si>
  <si>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</si>
  <si>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</si>
  <si>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</si>
  <si>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</si>
  <si>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</si>
  <si>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</si>
  <si>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</si>
  <si>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</si>
  <si>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</si>
  <si>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</si>
  <si>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</si>
  <si>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</si>
  <si>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</si>
  <si>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</si>
  <si>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</si>
  <si>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</si>
  <si>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</si>
  <si>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</si>
  <si>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</si>
  <si>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</si>
  <si>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</si>
  <si>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</si>
  <si>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</si>
  <si>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</si>
  <si>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</si>
  <si>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其他交通运输支出</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</si>
  <si>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</si>
  <si>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</si>
  <si>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</si>
  <si>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</si>
  <si>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</si>
  <si>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</si>
  <si>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</si>
  <si>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</si>
  <si>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</si>
  <si>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</si>
  <si>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</si>
  <si>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</si>
  <si>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</si>
  <si>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</si>
  <si>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</si>
  <si>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</si>
  <si>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</si>
  <si>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</si>
  <si>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</si>
  <si>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</si>
  <si>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</si>
  <si>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</si>
  <si>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</si>
  <si>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</si>
  <si>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</si>
  <si>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</si>
  <si>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</si>
  <si>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</si>
  <si>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</si>
  <si>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</si>
  <si>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</si>
  <si>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</si>
  <si>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</si>
  <si>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</si>
  <si>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</si>
  <si>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</si>
  <si>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</si>
  <si>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</si>
  <si>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</si>
  <si>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</si>
  <si>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</si>
  <si>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</si>
  <si>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</si>
  <si>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</si>
  <si>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</si>
  <si>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</si>
  <si>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</si>
  <si>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</si>
  <si>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</si>
  <si>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</si>
  <si>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</si>
  <si>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</si>
  <si>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</si>
  <si>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</si>
  <si>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</si>
  <si>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</si>
  <si>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</si>
  <si>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</si>
  <si>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</si>
  <si>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</si>
  <si>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</si>
  <si>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</si>
  <si>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</si>
  <si>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</si>
  <si>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</si>
  <si>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</si>
  <si>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</si>
  <si>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</si>
  <si>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</si>
  <si>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</si>
  <si>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</si>
  <si>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</si>
  <si>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</si>
  <si>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</si>
  <si>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</si>
  <si>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</si>
  <si>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</si>
  <si>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</si>
  <si>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</si>
  <si>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</si>
  <si>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</si>
  <si>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</si>
  <si>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</si>
  <si>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</si>
  <si>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</si>
  <si>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</si>
  <si>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</si>
  <si>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</si>
  <si>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</si>
  <si>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</si>
  <si>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其他资源勘探工业信息等支出</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</si>
  <si>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</si>
  <si>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</si>
  <si>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</si>
  <si>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</si>
  <si>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</si>
  <si>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</si>
  <si>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</si>
  <si>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</si>
  <si>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</si>
  <si>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</si>
  <si>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</si>
  <si>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</si>
  <si>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</si>
  <si>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</si>
  <si>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</si>
  <si>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</si>
  <si>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</si>
  <si>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</si>
  <si>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</si>
  <si>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</si>
  <si>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</si>
  <si>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</si>
  <si>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</si>
  <si>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</si>
  <si>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其他商业服务业等支出</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</si>
  <si>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</si>
  <si>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</si>
  <si>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</si>
  <si>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</si>
  <si>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</si>
  <si>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</si>
  <si>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</si>
  <si>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</si>
  <si>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</si>
  <si>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</si>
  <si>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</si>
  <si>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</si>
  <si>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</si>
  <si>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</si>
  <si>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</si>
  <si>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</si>
  <si>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</si>
  <si>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</si>
  <si>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</si>
  <si>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</si>
  <si>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</si>
  <si>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</si>
  <si>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</si>
  <si>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</si>
  <si>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</si>
  <si>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</si>
  <si>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</si>
  <si>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</si>
  <si>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</si>
  <si>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</si>
  <si>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</si>
  <si>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</si>
  <si>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</si>
  <si>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</si>
  <si>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</si>
  <si>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</si>
  <si>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</si>
  <si>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</si>
  <si>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</si>
  <si>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</si>
  <si>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</si>
  <si>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其他金融支出</t>
  </si>
  <si>
    <t>21901</t>
  </si>
  <si>
    <t>一般公共服务</t>
  </si>
  <si>
    <t>21902</t>
  </si>
  <si>
    <t>教育</t>
  </si>
  <si>
    <t>21903</t>
  </si>
  <si>
    <t>文化旅游体育与传媒</t>
  </si>
  <si>
    <t>21904</t>
  </si>
  <si>
    <t>卫生健康</t>
  </si>
  <si>
    <t>21905</t>
  </si>
  <si>
    <t>节能环保</t>
  </si>
  <si>
    <t>21906</t>
  </si>
  <si>
    <t>农业农村</t>
  </si>
  <si>
    <t>21907</t>
  </si>
  <si>
    <t>交通运输</t>
  </si>
  <si>
    <t>21908</t>
  </si>
  <si>
    <t>住房保障</t>
  </si>
  <si>
    <t>21999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</si>
  <si>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</si>
  <si>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</si>
  <si>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</si>
  <si>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</si>
  <si>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</si>
  <si>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</si>
  <si>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</si>
  <si>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</si>
  <si>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</si>
  <si>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</si>
  <si>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</si>
  <si>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</si>
  <si>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</si>
  <si>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</si>
  <si>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</si>
  <si>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</si>
  <si>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</si>
  <si>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</si>
  <si>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</si>
  <si>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</si>
  <si>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</si>
  <si>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</si>
  <si>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</si>
  <si>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</si>
  <si>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</si>
  <si>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</si>
  <si>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</si>
  <si>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</si>
  <si>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</si>
  <si>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</si>
  <si>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</si>
  <si>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</si>
  <si>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</si>
  <si>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</si>
  <si>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</si>
  <si>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</si>
  <si>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</si>
  <si>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</si>
  <si>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</si>
  <si>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</si>
  <si>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</si>
  <si>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</si>
  <si>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</si>
  <si>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</si>
  <si>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</si>
  <si>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</si>
  <si>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</si>
  <si>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</si>
  <si>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</si>
  <si>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</si>
  <si>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</si>
  <si>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</si>
  <si>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</si>
  <si>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</si>
  <si>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</si>
  <si>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</si>
  <si>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</si>
  <si>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</si>
  <si>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</si>
  <si>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</si>
  <si>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</si>
  <si>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</si>
  <si>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</si>
  <si>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</si>
  <si>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</si>
  <si>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</si>
  <si>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</si>
  <si>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</si>
  <si>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</si>
  <si>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</si>
  <si>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</si>
  <si>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</si>
  <si>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</si>
  <si>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</si>
  <si>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其他自然资源海洋气象等支出</t>
  </si>
  <si>
    <t>2210102</t>
  </si>
  <si>
    <t>沉陷区治理</t>
  </si>
  <si>
    <t>2210103</t>
  </si>
  <si>
    <t>棚户区改造</t>
  </si>
  <si>
    <t>2210104</t>
  </si>
  <si>
    <t>少数民族地区游牧民定居工程</t>
  </si>
  <si>
    <t>2210105</t>
  </si>
  <si>
    <t>农村危房改造</t>
  </si>
  <si>
    <t>2210108</t>
  </si>
  <si>
    <t>老旧小区改造</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</si>
  <si>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</si>
  <si>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</si>
  <si>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</si>
  <si>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</si>
  <si>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</si>
  <si>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</si>
  <si>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</si>
  <si>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</si>
  <si>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</si>
  <si>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</si>
  <si>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</si>
  <si>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</si>
  <si>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</si>
  <si>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</si>
  <si>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</si>
  <si>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</si>
  <si>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</si>
  <si>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</si>
  <si>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</si>
  <si>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</si>
  <si>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</si>
  <si>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</si>
  <si>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</si>
  <si>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</si>
  <si>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</si>
  <si>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</si>
  <si>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</si>
  <si>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</si>
  <si>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</si>
  <si>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</si>
  <si>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</si>
  <si>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</si>
  <si>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</si>
  <si>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</si>
  <si>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</si>
  <si>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</si>
  <si>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</si>
  <si>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</si>
  <si>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</si>
  <si>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</si>
  <si>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</si>
  <si>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</si>
  <si>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</si>
  <si>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</si>
  <si>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</si>
  <si>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</si>
  <si>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</si>
  <si>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</si>
  <si>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</si>
  <si>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</si>
  <si>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</si>
  <si>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</si>
  <si>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</si>
  <si>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</si>
  <si>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</si>
  <si>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</si>
  <si>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</si>
  <si>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</si>
  <si>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</si>
  <si>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</si>
  <si>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</si>
  <si>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</si>
  <si>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</si>
  <si>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</si>
  <si>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</si>
  <si>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</si>
  <si>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</si>
  <si>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</si>
  <si>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</si>
  <si>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</si>
  <si>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</si>
  <si>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</si>
  <si>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</si>
  <si>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</si>
  <si>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</si>
  <si>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</si>
  <si>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</si>
  <si>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</si>
  <si>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</si>
  <si>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</si>
  <si>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</si>
  <si>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</si>
  <si>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</si>
  <si>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</si>
  <si>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</si>
  <si>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</si>
  <si>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</si>
  <si>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</si>
  <si>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</si>
  <si>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</si>
  <si>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</si>
  <si>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</si>
  <si>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</si>
  <si>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</si>
  <si>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</si>
  <si>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</si>
  <si>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</si>
  <si>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</si>
  <si>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</si>
  <si>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</si>
  <si>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</si>
  <si>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</si>
  <si>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</si>
  <si>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</si>
  <si>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</si>
  <si>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</si>
  <si>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</si>
  <si>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</si>
  <si>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</si>
  <si>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</si>
  <si>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</si>
  <si>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</si>
  <si>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</si>
  <si>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</si>
  <si>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</si>
  <si>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</si>
  <si>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</si>
  <si>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</si>
  <si>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</si>
  <si>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</si>
  <si>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</si>
  <si>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</si>
  <si>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</si>
  <si>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</si>
  <si>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</si>
  <si>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</si>
  <si>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</si>
  <si>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</si>
  <si>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</si>
  <si>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</si>
  <si>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</si>
  <si>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</si>
  <si>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</si>
  <si>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</si>
  <si>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</si>
  <si>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</si>
  <si>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</si>
  <si>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</si>
  <si>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</si>
  <si>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</si>
  <si>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</si>
  <si>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</si>
  <si>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</si>
  <si>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</si>
  <si>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</si>
  <si>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</si>
  <si>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</si>
  <si>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</si>
  <si>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</si>
  <si>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</si>
  <si>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</si>
  <si>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</si>
  <si>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</si>
  <si>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</si>
  <si>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</si>
  <si>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</si>
  <si>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</si>
  <si>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</si>
  <si>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</si>
  <si>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</si>
  <si>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</si>
  <si>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</si>
  <si>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其他灾害防治及应急管理支出</t>
  </si>
  <si>
    <t>227</t>
  </si>
  <si>
    <t>预备费</t>
  </si>
  <si>
    <t>2290201</t>
  </si>
  <si>
    <t>年初预留</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</si>
  <si>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</si>
  <si>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</si>
  <si>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</si>
  <si>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</si>
  <si>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</si>
  <si>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</si>
  <si>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</si>
  <si>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</si>
  <si>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</si>
  <si>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</si>
  <si>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地方政府一般债务发行费用支出</t>
  </si>
  <si>
    <t>小计</t>
  </si>
  <si>
    <t>2025年潢川县“三公”经费支出预算表</t>
  </si>
  <si>
    <t xml:space="preserve">                 单位：万元</t>
  </si>
  <si>
    <t>项    目</t>
  </si>
  <si>
    <t>2025年预算数</t>
  </si>
  <si>
    <t>因公出国（境）费用</t>
  </si>
  <si>
    <t>公务接待费</t>
  </si>
  <si>
    <t>公务用车购置及运行费</t>
  </si>
  <si>
    <t xml:space="preserve">  其中：公务用车购置费</t>
  </si>
  <si>
    <r>
      <rPr>
        <sz val="12"/>
        <rFont val="宋体"/>
        <charset val="134"/>
      </rPr>
      <t xml:space="preserve"> </t>
    </r>
    <r>
      <rPr>
        <sz val="12"/>
        <rFont val="宋体"/>
        <charset val="134"/>
      </rPr>
      <t xml:space="preserve"> </t>
    </r>
    <r>
      <rPr>
        <sz val="12"/>
        <rFont val="宋体"/>
        <charset val="134"/>
      </rPr>
      <t>其中：公务用车运行维护费</t>
    </r>
  </si>
  <si>
    <t>合    计</t>
  </si>
  <si>
    <t>备注：1、本表“三公”经费包括基本支出和项目支出安排的所有“三公”经费，《2022年市直一般公共预算支出表（政府支出经济分类）》中仅为基本支出安排的“三公”经费，两者口径不同。</t>
  </si>
  <si>
    <r>
      <rPr>
        <sz val="12"/>
        <color indexed="8"/>
        <rFont val="宋体"/>
        <charset val="134"/>
      </rPr>
      <t xml:space="preserve">      2、</t>
    </r>
    <r>
      <rPr>
        <sz val="12"/>
        <rFont val="宋体"/>
        <charset val="134"/>
      </rPr>
      <t>按照党中央、国务院以及部门预算管理有关规定，“三公”经费包括因公出国（境）费、公务用车购置及运行费和公务接待费。（</t>
    </r>
    <r>
      <rPr>
        <sz val="12"/>
        <color indexed="8"/>
        <rFont val="宋体"/>
        <charset val="134"/>
      </rPr>
      <t>1）</t>
    </r>
    <r>
      <rPr>
        <sz val="12"/>
        <rFont val="宋体"/>
        <charset val="134"/>
      </rPr>
      <t>因公出国（境）费，指单位工作人员公务出国（境）的住宿费、差旅费、伙食补助费、杂费、培训费等支出。</t>
    </r>
    <r>
      <rPr>
        <sz val="12"/>
        <color indexed="8"/>
        <rFont val="宋体"/>
        <charset val="134"/>
      </rPr>
      <t>（2）</t>
    </r>
    <r>
      <rPr>
        <sz val="12"/>
        <rFont val="宋体"/>
        <charset val="134"/>
      </rPr>
      <t>公务用车购置及运行费，指单位公务用车购置费及租用费、燃料费、维修费、过路过桥费、保险费、安全奖励费用等，公务用车指用于履行公务的机动车辆，包括领导干部专车、一般公务用车和执法执勤用车。</t>
    </r>
    <r>
      <rPr>
        <sz val="12"/>
        <color indexed="8"/>
        <rFont val="宋体"/>
        <charset val="134"/>
      </rPr>
      <t>（3）</t>
    </r>
    <r>
      <rPr>
        <sz val="12"/>
        <rFont val="宋体"/>
        <charset val="134"/>
      </rPr>
      <t>公务接待费，指单位按规定开支的各类公务接待（含外宾接待）支出。</t>
    </r>
  </si>
  <si>
    <t>2024年潢川县税收返还和转移支付预算表</t>
  </si>
  <si>
    <t xml:space="preserve">上年预计
执行数 </t>
  </si>
  <si>
    <t>金额</t>
  </si>
  <si>
    <t>为上年预算数的%</t>
  </si>
  <si>
    <t>为上年预计执行数的%</t>
  </si>
  <si>
    <t>地方本级收入合计</t>
  </si>
  <si>
    <t>110</t>
  </si>
  <si>
    <t>转移性收入</t>
  </si>
  <si>
    <t>上级补助收入</t>
  </si>
  <si>
    <t>11001</t>
  </si>
  <si>
    <t>返还性收入</t>
  </si>
  <si>
    <t>1100102</t>
  </si>
  <si>
    <t>所得税基数返还收入</t>
  </si>
  <si>
    <t>1100103</t>
  </si>
  <si>
    <t>成品油税费改革税收返还收入</t>
  </si>
  <si>
    <t>1100104</t>
  </si>
  <si>
    <t>增值税税收返还收入</t>
  </si>
  <si>
    <t>1100105</t>
  </si>
  <si>
    <t>消费税税收返还收入</t>
  </si>
  <si>
    <t>1100106</t>
  </si>
  <si>
    <t>增值税“五五分享”税收返还收入</t>
  </si>
  <si>
    <t>1100199</t>
  </si>
  <si>
    <t>其他返还性收入</t>
  </si>
  <si>
    <t>11002</t>
  </si>
  <si>
    <t>一般性转移支付收入</t>
  </si>
  <si>
    <t>1100201</t>
  </si>
  <si>
    <t>体制补助收入</t>
  </si>
  <si>
    <t/>
  </si>
  <si>
    <t>1100202</t>
  </si>
  <si>
    <t>均衡性转移支付收入</t>
  </si>
  <si>
    <t>1100207</t>
  </si>
  <si>
    <t>县级基本财力保障机制奖补资金收入</t>
  </si>
  <si>
    <t>1100208</t>
  </si>
  <si>
    <t>结算补助收入</t>
  </si>
  <si>
    <t>1100212</t>
  </si>
  <si>
    <t>资源枯竭型城市转移支付补助收入</t>
  </si>
  <si>
    <t>1100214</t>
  </si>
  <si>
    <t>企业事业单位划转补助收入</t>
  </si>
  <si>
    <t>1100225</t>
  </si>
  <si>
    <t>产粮（油）大县奖励资金收入</t>
  </si>
  <si>
    <t>1100226</t>
  </si>
  <si>
    <t>重点生态功能区转移支付收入</t>
  </si>
  <si>
    <t>1100227</t>
  </si>
  <si>
    <t>固定数额补助收入</t>
  </si>
  <si>
    <t>1100228</t>
  </si>
  <si>
    <t>革命老区转移支付收入</t>
  </si>
  <si>
    <t>1100229</t>
  </si>
  <si>
    <t>民族地区转移支付收入</t>
  </si>
  <si>
    <t>1100230</t>
  </si>
  <si>
    <t>边境地区转移支付收入</t>
  </si>
  <si>
    <t>1100231</t>
  </si>
  <si>
    <t>巩固脱贫攻坚成果衔接乡村振兴转移支付收入</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</si>
  <si>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</si>
  <si>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</si>
  <si>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</si>
  <si>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</si>
  <si>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</si>
  <si>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</si>
  <si>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</si>
  <si>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</si>
  <si>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1100245</t>
  </si>
  <si>
    <t>教育共同财政事权转移支付收入</t>
  </si>
  <si>
    <t>1100246</t>
  </si>
  <si>
    <t>科学技术共同财政事权转移支付收入</t>
  </si>
  <si>
    <t>1100247</t>
  </si>
  <si>
    <t>文化旅游体育与传媒共同财政事权转移支付收入</t>
  </si>
  <si>
    <t>1100248</t>
  </si>
  <si>
    <t>社会保障和就业共同财政事权转移支付收入</t>
  </si>
  <si>
    <t>1100249</t>
  </si>
  <si>
    <t>医疗卫生共同财政事权转移支付收入</t>
  </si>
  <si>
    <t>1100250</t>
  </si>
  <si>
    <t>节能环保共同财政事权转移支付收入</t>
  </si>
  <si>
    <t>1100251</t>
  </si>
  <si>
    <t>城乡社区共同财政事权转移支付收入</t>
  </si>
  <si>
    <t>1100252</t>
  </si>
  <si>
    <t>农林水共同财政事权转移支付收入</t>
  </si>
  <si>
    <t>1100253</t>
  </si>
  <si>
    <t>交通运输共同财政事权转移支付收入</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</si>
  <si>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</si>
  <si>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</si>
  <si>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</si>
  <si>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</si>
  <si>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</si>
  <si>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</si>
  <si>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</si>
  <si>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</si>
  <si>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</si>
  <si>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</si>
  <si>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1100259</t>
  </si>
  <si>
    <t>粮油物资储备共同财政事权转移支付收入</t>
  </si>
  <si>
    <t>1100260</t>
  </si>
  <si>
    <t>灾害防治及应急管理共同财政事权转移支付收入</t>
  </si>
  <si>
    <t>1100269</t>
  </si>
  <si>
    <t>其他共同财政事权转移支付收入</t>
  </si>
  <si>
    <t>1100299</t>
  </si>
  <si>
    <t>其他一般性转移支付收入</t>
  </si>
  <si>
    <t>11003</t>
  </si>
  <si>
    <t>专项转移支付收入</t>
  </si>
  <si>
    <t>1100301</t>
  </si>
  <si>
    <t>1100302</t>
  </si>
  <si>
    <t>外交</t>
  </si>
  <si>
    <t>1100303</t>
  </si>
  <si>
    <t>国防</t>
  </si>
  <si>
    <t>1100304</t>
  </si>
  <si>
    <t>公共安全</t>
  </si>
  <si>
    <t>1100305</t>
  </si>
  <si>
    <t>1100306</t>
  </si>
  <si>
    <t>科学技术</t>
  </si>
  <si>
    <t>1100307</t>
  </si>
  <si>
    <t>1100308</t>
  </si>
  <si>
    <t>社会保障和就业</t>
  </si>
  <si>
    <t>1100310</t>
  </si>
  <si>
    <t>1100311</t>
  </si>
  <si>
    <t>1100312</t>
  </si>
  <si>
    <t>城乡社区</t>
  </si>
  <si>
    <t>1100313</t>
  </si>
  <si>
    <t>农林水</t>
  </si>
  <si>
    <t>1100314</t>
  </si>
  <si>
    <t>1100315</t>
  </si>
  <si>
    <t>资源勘探工业信息等</t>
  </si>
  <si>
    <t>1100316</t>
  </si>
  <si>
    <t>商业服务业等</t>
  </si>
  <si>
    <t>1100317</t>
  </si>
  <si>
    <t>金融</t>
  </si>
  <si>
    <t>1100320</t>
  </si>
  <si>
    <t>自然资源海洋气象等</t>
  </si>
  <si>
    <t>1100321</t>
  </si>
  <si>
    <t>1100322</t>
  </si>
  <si>
    <t>粮油物资储备</t>
  </si>
  <si>
    <t>1100324</t>
  </si>
  <si>
    <t>灾害防治及应急管理</t>
  </si>
  <si>
    <t>1100399</t>
  </si>
  <si>
    <t>其他收入</t>
  </si>
  <si>
    <t>11006</t>
  </si>
  <si>
    <t>上解收入</t>
  </si>
  <si>
    <t>1100601</t>
  </si>
  <si>
    <t>体制上解收入</t>
  </si>
  <si>
    <t>1100602</t>
  </si>
  <si>
    <t>专项上解收入</t>
  </si>
  <si>
    <t>11008</t>
  </si>
  <si>
    <t>上年结余收入</t>
  </si>
  <si>
    <t>11009</t>
  </si>
  <si>
    <t>调入资金</t>
  </si>
  <si>
    <t>1100901</t>
  </si>
  <si>
    <t>调入一般公共预算资金</t>
  </si>
  <si>
    <t>110090102</t>
  </si>
  <si>
    <t>从政府性基金预算调入一般公共预算</t>
  </si>
  <si>
    <t>110090103</t>
  </si>
  <si>
    <t>从国有资本经营预算调入一般公共预算</t>
  </si>
  <si>
    <t>110090199</t>
  </si>
  <si>
    <t>从其他资金调入一般公共预算</t>
  </si>
  <si>
    <t>11011</t>
  </si>
  <si>
    <t>债务转贷收入</t>
  </si>
  <si>
    <t>1101101</t>
  </si>
  <si>
    <t>地方政府一般债务转贷收入</t>
  </si>
  <si>
    <t>110110101</t>
  </si>
  <si>
    <t>地方政府一般债券转贷收入</t>
  </si>
  <si>
    <t>110110102</t>
  </si>
  <si>
    <t>地方政府向外国政府借款转贷收入</t>
  </si>
  <si>
    <t>110110103</t>
  </si>
  <si>
    <t>地方政府向国际组织借款转贷收入</t>
  </si>
  <si>
    <t>110110104</t>
  </si>
  <si>
    <t>地方政府其他一般债务转贷收入</t>
  </si>
  <si>
    <t>11015</t>
  </si>
  <si>
    <t>动用预算稳定调节基金</t>
  </si>
  <si>
    <t>11021</t>
  </si>
  <si>
    <t>区域间转移性收入</t>
  </si>
  <si>
    <t>1102101</t>
  </si>
  <si>
    <t>接受其他地区援助收入</t>
  </si>
  <si>
    <t>1102102</t>
  </si>
  <si>
    <t>生态保护补偿转移性收入</t>
  </si>
  <si>
    <t>1102103</t>
  </si>
  <si>
    <t>土地指标调剂转移性收入</t>
  </si>
  <si>
    <t>1102199</t>
  </si>
  <si>
    <t>其他转移性收入</t>
  </si>
  <si>
    <t>105</t>
  </si>
  <si>
    <t>债务收入</t>
  </si>
  <si>
    <t>10504</t>
  </si>
  <si>
    <t>地方政府债务收入</t>
  </si>
  <si>
    <t>1050401</t>
  </si>
  <si>
    <t>一般债务收入</t>
  </si>
  <si>
    <t>105040101</t>
  </si>
  <si>
    <t>地方政府一般债券收入</t>
  </si>
  <si>
    <t>105040102</t>
  </si>
  <si>
    <t>地方政府向外国政府借款收入</t>
  </si>
  <si>
    <t>105040103</t>
  </si>
  <si>
    <t>地方政府向国际组织借款收入</t>
  </si>
  <si>
    <t>105040104</t>
  </si>
  <si>
    <t>地方政府其他一般债务收入</t>
  </si>
  <si>
    <t>收入总计</t>
  </si>
  <si>
    <r>
      <rPr>
        <sz val="18"/>
        <rFont val="Times New Roman"/>
        <charset val="134"/>
      </rPr>
      <t>2024</t>
    </r>
    <r>
      <rPr>
        <sz val="18"/>
        <rFont val="方正小标宋简体"/>
        <charset val="134"/>
      </rPr>
      <t>年政府性基金预算收支表</t>
    </r>
  </si>
  <si>
    <r>
      <rPr>
        <sz val="11"/>
        <rFont val="黑体"/>
        <charset val="134"/>
      </rPr>
      <t>科目编码</t>
    </r>
  </si>
  <si>
    <t>执行数</t>
  </si>
  <si>
    <t>10301</t>
  </si>
  <si>
    <t>政府性基金收入</t>
  </si>
  <si>
    <t>1030102</t>
  </si>
  <si>
    <t>农网还贷资金收入</t>
  </si>
  <si>
    <t>103010202</t>
  </si>
  <si>
    <t>地方农网还贷资金收入</t>
  </si>
  <si>
    <t>1030112</t>
  </si>
  <si>
    <t>海南省高等级公路车辆通行附加费收入</t>
  </si>
  <si>
    <t>1030129</t>
  </si>
  <si>
    <t>国家电影事业发展专项资金收入</t>
  </si>
  <si>
    <t>1030146</t>
  </si>
  <si>
    <t>国有土地收益基金收入</t>
  </si>
  <si>
    <t>1030147</t>
  </si>
  <si>
    <t>农业土地开发资金收入</t>
  </si>
  <si>
    <t>1030148</t>
  </si>
  <si>
    <t>国有土地使用权出让收入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</si>
  <si>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</si>
  <si>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</si>
  <si>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</si>
  <si>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</si>
  <si>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</si>
  <si>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</si>
  <si>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</si>
  <si>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</si>
  <si>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</si>
  <si>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</si>
  <si>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t>
  </si>
  <si>
    <t>大中型水库库区基金收入</t>
  </si>
  <si>
    <t>103015002</t>
  </si>
  <si>
    <t>地方大中型水库库区基金收入</t>
  </si>
  <si>
    <t>1030155</t>
  </si>
  <si>
    <t>彩票公益金收入</t>
  </si>
  <si>
    <t>103015501</t>
  </si>
  <si>
    <t>福利彩票公益金收入</t>
  </si>
  <si>
    <t>103015502</t>
  </si>
  <si>
    <t>体育彩票公益金收入</t>
  </si>
  <si>
    <t>1030156</t>
  </si>
  <si>
    <t>城市基础设施配套费收入</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</si>
  <si>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</si>
  <si>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</si>
  <si>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</si>
  <si>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</si>
  <si>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</si>
  <si>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</si>
  <si>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</si>
  <si>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</si>
  <si>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</si>
  <si>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</si>
  <si>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</si>
  <si>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</si>
  <si>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</si>
  <si>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</si>
  <si>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</si>
  <si>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</si>
  <si>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</si>
  <si>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</si>
  <si>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</si>
  <si>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</si>
  <si>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</si>
  <si>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</si>
  <si>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1030182</t>
  </si>
  <si>
    <t>耕地保护考核奖惩基金收入</t>
  </si>
  <si>
    <t>1030183</t>
  </si>
  <si>
    <t>超长期特别国债财务基金收入</t>
  </si>
  <si>
    <t>1030199</t>
  </si>
  <si>
    <t>其他政府性基金收入</t>
  </si>
  <si>
    <t>10310</t>
  </si>
  <si>
    <t>专项债务对应项目专项收入</t>
  </si>
  <si>
    <t>1031003</t>
  </si>
  <si>
    <t>海南省高等级公路车辆通行附加费专项债务对应项目专项收入</t>
  </si>
  <si>
    <t>1031005</t>
  </si>
  <si>
    <t>国家电影事业发展专项资金专项债务对应项目专项收入</t>
  </si>
  <si>
    <t>1031006</t>
  </si>
  <si>
    <t>国有土地使用权出让金专项债务对应项目专项收入</t>
  </si>
  <si>
    <t>103100601</t>
  </si>
  <si>
    <t>土地储备专项债券对应项目专项收入</t>
  </si>
  <si>
    <t>103100602</t>
  </si>
  <si>
    <t>棚户区改造专项债券对应项目专项收入</t>
  </si>
  <si>
    <t>103100699</t>
  </si>
  <si>
    <t>其他国有土地使用权出让金专项债务对应项目专项收入</t>
  </si>
  <si>
    <t>1031008</t>
  </si>
  <si>
    <t>农业土地开发资金专项债务对应项目专项收入</t>
  </si>
  <si>
    <t>1031009</t>
  </si>
  <si>
    <t>大中型水库库区基金专项债务对应项目专项收入</t>
  </si>
  <si>
    <t>1031010</t>
  </si>
  <si>
    <t>城市基础设施配套费专项债务对应项目专项收入</t>
  </si>
  <si>
    <t>1031011</t>
  </si>
  <si>
    <t>小型水库移民扶助基金专项债务对应项目专项收入</t>
  </si>
  <si>
    <t>1031012</t>
  </si>
  <si>
    <t>国家重大水利工程建设基金专项债务对应项目专项收入</t>
  </si>
  <si>
    <t>1031013</t>
  </si>
  <si>
    <t>车辆通行费专项债务对应项目专项收入</t>
  </si>
  <si>
    <t>103101301</t>
  </si>
  <si>
    <t>政府收费公路专项债券对应项目专项收入</t>
  </si>
  <si>
    <t>103101399</t>
  </si>
  <si>
    <t>其他车辆通行费专项债务对应项目专项收入</t>
  </si>
  <si>
    <t>1031014</t>
  </si>
  <si>
    <t>污水处理费专项债务对应项目专项收入</t>
  </si>
  <si>
    <t>1031099</t>
  </si>
  <si>
    <t>其他政府性基金专项债务对应项目专项收入</t>
  </si>
  <si>
    <t>103109998</t>
  </si>
  <si>
    <t>其他地方自行试点项目收益专项债券对应项目专项收入</t>
  </si>
  <si>
    <t>103109999</t>
  </si>
  <si>
    <t>11004</t>
  </si>
  <si>
    <t>政府性基金转移支付收入</t>
  </si>
  <si>
    <t>1100413</t>
  </si>
  <si>
    <t>其中：超长期特别国债转移支付收入</t>
  </si>
  <si>
    <t>1100603</t>
  </si>
  <si>
    <t>政府性基金上解收入</t>
  </si>
  <si>
    <t>110060301</t>
  </si>
  <si>
    <t>抗疫特别国债还本上解收入</t>
  </si>
  <si>
    <t>110060302</t>
  </si>
  <si>
    <t>超长期特别国债还本上解收入</t>
  </si>
  <si>
    <t>110060399</t>
  </si>
  <si>
    <t>其他政府性基金上解收入</t>
  </si>
  <si>
    <t>1100802</t>
  </si>
  <si>
    <t>政府性基金预算上年结余收入</t>
  </si>
  <si>
    <t>1100902</t>
  </si>
  <si>
    <t>调入政府性基金预算资金</t>
  </si>
  <si>
    <t>110090202</t>
  </si>
  <si>
    <t>从一般公共预算调入用于补充超长期特别国债偿债备付金的资金</t>
  </si>
  <si>
    <t>110090203</t>
  </si>
  <si>
    <t>从国有资本经营预算调入用于补充超长期特别国债偿债备付金的资金</t>
  </si>
  <si>
    <t>110090204</t>
  </si>
  <si>
    <t>从一般公共预算调入用于偿还超长期特别国债本金的资金</t>
  </si>
  <si>
    <t>110090205</t>
  </si>
  <si>
    <t>从国有资本经营预算调入用于偿还超长期特别国债本金的资金</t>
  </si>
  <si>
    <t>110090206</t>
  </si>
  <si>
    <t>从一般公共预算调入用于偿还抗疫特别国债本金的资金</t>
  </si>
  <si>
    <t>110090207</t>
  </si>
  <si>
    <t>从国有资本经营预算调入用于偿还抗疫特别国债本金的资金</t>
  </si>
  <si>
    <t>110090299</t>
  </si>
  <si>
    <t>其他调入政府性基金预算资金</t>
  </si>
  <si>
    <t>1101102</t>
  </si>
  <si>
    <t>地方政府专项债务转贷收入</t>
  </si>
  <si>
    <t>11022</t>
  </si>
  <si>
    <t>动用偿债备付金</t>
  </si>
  <si>
    <t>1102201</t>
  </si>
  <si>
    <t>动用超长期特别国债偿债备付金</t>
  </si>
  <si>
    <t>1050402</t>
  </si>
  <si>
    <t>专项债务收入</t>
  </si>
  <si>
    <r>
      <rPr>
        <sz val="18"/>
        <rFont val="Times New Roman"/>
        <charset val="134"/>
      </rPr>
      <t>2024</t>
    </r>
    <r>
      <rPr>
        <sz val="18"/>
        <rFont val="宋体"/>
        <charset val="134"/>
      </rPr>
      <t>年潢川县政府性基金支出执行情况表</t>
    </r>
  </si>
  <si>
    <t>支出</t>
  </si>
  <si>
    <t>205</t>
  </si>
  <si>
    <t>教育支出</t>
  </si>
  <si>
    <t>20598</t>
  </si>
  <si>
    <t>超长期特别国债安排的支出</t>
  </si>
  <si>
    <t>2059801</t>
  </si>
  <si>
    <t>基础教育</t>
  </si>
  <si>
    <t>2059802</t>
  </si>
  <si>
    <t>2059803</t>
  </si>
  <si>
    <t>职业教育</t>
  </si>
  <si>
    <t>2059804</t>
  </si>
  <si>
    <t>特殊教育</t>
  </si>
  <si>
    <t>2059899</t>
  </si>
  <si>
    <t>206</t>
  </si>
  <si>
    <t>科学技术支出</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</si>
  <si>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</si>
  <si>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</si>
  <si>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</si>
  <si>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</si>
  <si>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</si>
  <si>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</si>
  <si>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</si>
  <si>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</si>
  <si>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</si>
  <si>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</si>
  <si>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</si>
  <si>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</si>
  <si>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</si>
  <si>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</si>
  <si>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</si>
  <si>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</si>
  <si>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基础研究</t>
  </si>
  <si>
    <t>2069802</t>
  </si>
  <si>
    <t>应用研究</t>
  </si>
  <si>
    <t>2069803</t>
  </si>
  <si>
    <t>技术研究与开发</t>
  </si>
  <si>
    <t>2069804</t>
  </si>
  <si>
    <t>科技条件与服务</t>
  </si>
  <si>
    <t>2069805</t>
  </si>
  <si>
    <t>科技重大项目</t>
  </si>
  <si>
    <t>2069899</t>
  </si>
  <si>
    <t>其他科技支出</t>
  </si>
  <si>
    <t>207</t>
  </si>
  <si>
    <t>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</si>
  <si>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</si>
  <si>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</si>
  <si>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</si>
  <si>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</si>
  <si>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</si>
  <si>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</si>
  <si>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</si>
  <si>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</si>
  <si>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</si>
  <si>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</si>
  <si>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</si>
  <si>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</si>
  <si>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</si>
  <si>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</si>
  <si>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</si>
  <si>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</si>
  <si>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</si>
  <si>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</si>
  <si>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</si>
  <si>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</si>
  <si>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</si>
  <si>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</si>
  <si>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</si>
  <si>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</si>
  <si>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</si>
  <si>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</si>
  <si>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</si>
  <si>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</si>
  <si>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</si>
  <si>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</si>
  <si>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20798</t>
  </si>
  <si>
    <t>2079801</t>
  </si>
  <si>
    <t>文化和旅游</t>
  </si>
  <si>
    <t>2079802</t>
  </si>
  <si>
    <t>文物</t>
  </si>
  <si>
    <t>2079803</t>
  </si>
  <si>
    <t>体育</t>
  </si>
  <si>
    <t>2079804</t>
  </si>
  <si>
    <t>新闻出版电影</t>
  </si>
  <si>
    <t>2079805</t>
  </si>
  <si>
    <t>广播电视</t>
  </si>
  <si>
    <t>2079899</t>
  </si>
  <si>
    <t>208</t>
  </si>
  <si>
    <t>社会保障和就业支出</t>
  </si>
  <si>
    <t>20898</t>
  </si>
  <si>
    <t>2089801</t>
  </si>
  <si>
    <t>养老机构及服务设施</t>
  </si>
  <si>
    <t>2089802</t>
  </si>
  <si>
    <t>公共就业服务设施</t>
  </si>
  <si>
    <t>2089899</t>
  </si>
  <si>
    <t>210</t>
  </si>
  <si>
    <t>卫生健康支出</t>
  </si>
  <si>
    <t>21098</t>
  </si>
  <si>
    <t>2109801</t>
  </si>
  <si>
    <t>公立医院</t>
  </si>
  <si>
    <t>2109802</t>
  </si>
  <si>
    <t>基层医疗卫生机构</t>
  </si>
  <si>
    <t>2109803</t>
  </si>
  <si>
    <t>公共卫生机构</t>
  </si>
  <si>
    <t>2109804</t>
  </si>
  <si>
    <t>2109899</t>
  </si>
  <si>
    <t>211</t>
  </si>
  <si>
    <t>节能环保支出</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</si>
  <si>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</si>
  <si>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</si>
  <si>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</si>
  <si>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</si>
  <si>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</si>
  <si>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</si>
  <si>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</si>
  <si>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</si>
  <si>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</si>
  <si>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</si>
  <si>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</si>
  <si>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</si>
  <si>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</si>
  <si>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</si>
  <si>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</si>
  <si>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</si>
  <si>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</si>
  <si>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</si>
  <si>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</si>
  <si>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</si>
  <si>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</si>
  <si>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</si>
  <si>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</si>
  <si>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</si>
  <si>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</si>
  <si>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</si>
  <si>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</si>
  <si>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</si>
  <si>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212</t>
  </si>
  <si>
    <t>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</si>
  <si>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</si>
  <si>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</si>
  <si>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</si>
  <si>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</si>
  <si>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</si>
  <si>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</si>
  <si>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</si>
  <si>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</si>
  <si>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</si>
  <si>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</si>
  <si>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</si>
  <si>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</si>
  <si>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</si>
  <si>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</si>
  <si>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</si>
  <si>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</si>
  <si>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</si>
  <si>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</si>
  <si>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</si>
  <si>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</si>
  <si>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</si>
  <si>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</si>
  <si>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</si>
  <si>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</si>
  <si>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</si>
  <si>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</si>
  <si>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</si>
  <si>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</si>
  <si>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</si>
  <si>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</si>
  <si>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</si>
  <si>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</si>
  <si>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</si>
  <si>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</si>
  <si>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</si>
  <si>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</si>
  <si>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</si>
  <si>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</si>
  <si>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</si>
  <si>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</si>
  <si>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</si>
  <si>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</si>
  <si>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</si>
  <si>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</si>
  <si>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</si>
  <si>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</si>
  <si>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</si>
  <si>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</si>
  <si>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</si>
  <si>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</si>
  <si>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</si>
  <si>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</si>
  <si>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</si>
  <si>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</si>
  <si>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</si>
  <si>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</si>
  <si>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</si>
  <si>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</si>
  <si>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</si>
  <si>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</si>
  <si>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</si>
  <si>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</si>
  <si>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</si>
  <si>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</si>
  <si>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</si>
  <si>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</si>
  <si>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</si>
  <si>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</si>
  <si>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</si>
  <si>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</si>
  <si>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</si>
  <si>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</si>
  <si>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</si>
  <si>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</si>
  <si>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</si>
  <si>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</si>
  <si>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</si>
  <si>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</si>
  <si>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</si>
  <si>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</si>
  <si>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</si>
  <si>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</si>
  <si>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</si>
  <si>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</si>
  <si>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</si>
  <si>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</si>
  <si>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</si>
  <si>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</si>
  <si>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</si>
  <si>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</si>
  <si>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</si>
  <si>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</si>
  <si>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</si>
  <si>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</si>
  <si>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</si>
  <si>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</si>
  <si>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</si>
  <si>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</si>
  <si>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城乡社区公共设施</t>
  </si>
  <si>
    <t>2129899</t>
  </si>
  <si>
    <t>213</t>
  </si>
  <si>
    <t>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</si>
  <si>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</si>
  <si>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</si>
  <si>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</si>
  <si>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</si>
  <si>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</si>
  <si>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</si>
  <si>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</si>
  <si>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</si>
  <si>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</si>
  <si>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</si>
  <si>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</si>
  <si>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</si>
  <si>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</si>
  <si>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</si>
  <si>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</si>
  <si>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</si>
  <si>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</si>
  <si>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</si>
  <si>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</si>
  <si>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</si>
  <si>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</si>
  <si>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</si>
  <si>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</si>
  <si>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</si>
  <si>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</si>
  <si>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</si>
  <si>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</si>
  <si>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</si>
  <si>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</si>
  <si>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</si>
  <si>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</si>
  <si>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</si>
  <si>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</si>
  <si>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</si>
  <si>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</si>
  <si>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</si>
  <si>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</si>
  <si>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</si>
  <si>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</si>
  <si>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</si>
  <si>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</si>
  <si>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</si>
  <si>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</si>
  <si>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</si>
  <si>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</si>
  <si>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</si>
  <si>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</si>
  <si>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</si>
  <si>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</si>
  <si>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</si>
  <si>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</si>
  <si>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</si>
  <si>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</si>
  <si>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</si>
  <si>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</si>
  <si>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</si>
  <si>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</si>
  <si>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</si>
  <si>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</si>
  <si>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</si>
  <si>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</si>
  <si>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</si>
  <si>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</si>
  <si>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</si>
  <si>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214</t>
  </si>
  <si>
    <t>交通运输支出</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</si>
  <si>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</si>
  <si>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</si>
  <si>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</si>
  <si>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</si>
  <si>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</si>
  <si>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</si>
  <si>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</si>
  <si>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</si>
  <si>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</si>
  <si>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</si>
  <si>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</si>
  <si>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</si>
  <si>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</si>
  <si>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</si>
  <si>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</si>
  <si>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</si>
  <si>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</si>
  <si>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</si>
  <si>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</si>
  <si>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</si>
  <si>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</si>
  <si>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</si>
  <si>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</si>
  <si>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</si>
  <si>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</si>
  <si>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</si>
  <si>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</si>
  <si>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</si>
  <si>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</si>
  <si>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</si>
  <si>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</si>
  <si>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</si>
  <si>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</si>
  <si>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</si>
  <si>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</si>
  <si>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</si>
  <si>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</si>
  <si>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</si>
  <si>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</si>
  <si>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</si>
  <si>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</si>
  <si>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</si>
  <si>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</si>
  <si>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</si>
  <si>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</si>
  <si>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</si>
  <si>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</si>
  <si>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</si>
  <si>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</si>
  <si>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</si>
  <si>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</si>
  <si>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</si>
  <si>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</si>
  <si>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</si>
  <si>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</si>
  <si>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</si>
  <si>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</si>
  <si>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</si>
  <si>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</si>
  <si>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</si>
  <si>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</si>
  <si>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</si>
  <si>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</si>
  <si>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</si>
  <si>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</si>
  <si>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</si>
  <si>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</si>
  <si>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</si>
  <si>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</si>
  <si>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</si>
  <si>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</si>
  <si>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</si>
  <si>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</si>
  <si>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</si>
  <si>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</si>
  <si>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</si>
  <si>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</si>
  <si>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</si>
  <si>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</si>
  <si>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</si>
  <si>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</si>
  <si>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</si>
  <si>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公路水路运输</t>
  </si>
  <si>
    <t>2149802</t>
  </si>
  <si>
    <t>铁路运输</t>
  </si>
  <si>
    <t>2149803</t>
  </si>
  <si>
    <t>民用航空运输</t>
  </si>
  <si>
    <t>2149804</t>
  </si>
  <si>
    <t>邮政业支出</t>
  </si>
  <si>
    <t>2149899</t>
  </si>
  <si>
    <t>215</t>
  </si>
  <si>
    <t>资源勘探工业信息等支出</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</si>
  <si>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</si>
  <si>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</si>
  <si>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</si>
  <si>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</si>
  <si>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</si>
  <si>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</si>
  <si>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</si>
  <si>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</si>
  <si>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</si>
  <si>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</si>
  <si>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</si>
  <si>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</si>
  <si>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制造业</t>
  </si>
  <si>
    <t>2159803</t>
  </si>
  <si>
    <t>工业和信息产业</t>
  </si>
  <si>
    <t>2159899</t>
  </si>
  <si>
    <t>217</t>
  </si>
  <si>
    <t>金融支出</t>
  </si>
  <si>
    <t>21704</t>
  </si>
  <si>
    <t>金融调控支出</t>
  </si>
  <si>
    <t>2170402</t>
  </si>
  <si>
    <t>中央特别国债经营基金支出</t>
  </si>
  <si>
    <t>2170403</t>
  </si>
  <si>
    <t>中央特别国债经营基金财务支出</t>
  </si>
  <si>
    <t>220</t>
  </si>
  <si>
    <t>自然资源海洋气象等支出</t>
  </si>
  <si>
    <t>22006</t>
  </si>
  <si>
    <t>耕地保护考核奖惩基金支出</t>
  </si>
  <si>
    <t>2200601</t>
  </si>
  <si>
    <t>耕地保护</t>
  </si>
  <si>
    <t>2200602</t>
  </si>
  <si>
    <t>补充耕地</t>
  </si>
  <si>
    <t>221</t>
  </si>
  <si>
    <t>住房保障支出</t>
  </si>
  <si>
    <t>22198</t>
  </si>
  <si>
    <t>2219801</t>
  </si>
  <si>
    <t>保障性租赁住房</t>
  </si>
  <si>
    <t>2219899</t>
  </si>
  <si>
    <t>其他住房保障支出</t>
  </si>
  <si>
    <t>222</t>
  </si>
  <si>
    <t>粮油物资储备支出</t>
  </si>
  <si>
    <t>22298</t>
  </si>
  <si>
    <t>2229801</t>
  </si>
  <si>
    <t>2229899</t>
  </si>
  <si>
    <t>其他粮油物资储备支出</t>
  </si>
  <si>
    <t>224</t>
  </si>
  <si>
    <t>灾害防治及应急管理支出</t>
  </si>
  <si>
    <t>22498</t>
  </si>
  <si>
    <t>2249801</t>
  </si>
  <si>
    <t>自然灾害防治</t>
  </si>
  <si>
    <t>2249802</t>
  </si>
  <si>
    <t>自然灾害恢复重建支出</t>
  </si>
  <si>
    <t>2249899</t>
  </si>
  <si>
    <t>229</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</si>
  <si>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</si>
  <si>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</si>
  <si>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</si>
  <si>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</si>
  <si>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</si>
  <si>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</si>
  <si>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</si>
  <si>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</si>
  <si>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</si>
  <si>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</si>
  <si>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</si>
  <si>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</si>
  <si>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</si>
  <si>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</si>
  <si>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</si>
  <si>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</si>
  <si>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</si>
  <si>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</si>
  <si>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</si>
  <si>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</si>
  <si>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</si>
  <si>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</si>
  <si>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</si>
  <si>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</si>
  <si>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</si>
  <si>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</si>
  <si>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</si>
  <si>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</si>
  <si>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</si>
  <si>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</si>
  <si>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</si>
  <si>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</si>
  <si>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</si>
  <si>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</si>
  <si>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</si>
  <si>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</si>
  <si>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</si>
  <si>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</si>
  <si>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</si>
  <si>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</si>
  <si>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</si>
  <si>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</si>
  <si>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</si>
  <si>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</si>
  <si>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</si>
  <si>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</si>
  <si>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</si>
  <si>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</si>
  <si>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</si>
  <si>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</si>
  <si>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</si>
  <si>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</si>
  <si>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</si>
  <si>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</si>
  <si>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</si>
  <si>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</si>
  <si>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</si>
  <si>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</si>
  <si>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</si>
  <si>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t>
  </si>
  <si>
    <t>债务付息支出</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</si>
  <si>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</si>
  <si>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</si>
  <si>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</si>
  <si>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</si>
  <si>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</si>
  <si>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</si>
  <si>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</si>
  <si>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</si>
  <si>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</si>
  <si>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</si>
  <si>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</si>
  <si>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</si>
  <si>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</si>
  <si>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</si>
  <si>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</si>
  <si>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</si>
  <si>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</si>
  <si>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</si>
  <si>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</si>
  <si>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</si>
  <si>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</si>
  <si>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</si>
  <si>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</si>
  <si>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</si>
  <si>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</si>
  <si>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</si>
  <si>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</si>
  <si>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</si>
  <si>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</si>
  <si>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</si>
  <si>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</si>
  <si>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</si>
  <si>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</si>
  <si>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债务发行费用支出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</si>
  <si>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</si>
  <si>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</si>
  <si>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</si>
  <si>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</si>
  <si>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</si>
  <si>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</si>
  <si>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</si>
  <si>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</si>
  <si>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</si>
  <si>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</si>
  <si>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</si>
  <si>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</si>
  <si>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</si>
  <si>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</si>
  <si>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</si>
  <si>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</si>
  <si>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</si>
  <si>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</si>
  <si>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</si>
  <si>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</si>
  <si>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</si>
  <si>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</si>
  <si>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</si>
  <si>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</si>
  <si>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</si>
  <si>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</si>
  <si>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</si>
  <si>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</si>
  <si>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</si>
  <si>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</si>
  <si>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</si>
  <si>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</si>
  <si>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</si>
  <si>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</si>
  <si>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</si>
  <si>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</si>
  <si>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</si>
  <si>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</si>
  <si>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</si>
  <si>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</si>
  <si>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</si>
  <si>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</si>
  <si>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</si>
  <si>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</si>
  <si>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</si>
  <si>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</si>
  <si>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</si>
  <si>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</si>
  <si>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</si>
  <si>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</si>
  <si>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</si>
  <si>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</si>
  <si>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</si>
  <si>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</si>
  <si>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</si>
  <si>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</si>
  <si>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</si>
  <si>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</si>
  <si>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</si>
  <si>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</si>
  <si>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</si>
  <si>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</si>
  <si>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</si>
  <si>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</si>
  <si>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</si>
  <si>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</si>
  <si>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</si>
  <si>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</si>
  <si>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</si>
  <si>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</si>
  <si>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</si>
  <si>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</si>
  <si>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地方本级支出合计</t>
  </si>
  <si>
    <t>230</t>
  </si>
  <si>
    <t>转移性支出</t>
  </si>
  <si>
    <t>23004</t>
  </si>
  <si>
    <t>政府性基金转移支付</t>
  </si>
  <si>
    <t>2300413</t>
  </si>
  <si>
    <t>其中：超长期特别国债转移支付支出</t>
  </si>
  <si>
    <t>23006</t>
  </si>
  <si>
    <t>上解支出</t>
  </si>
  <si>
    <t>2300603</t>
  </si>
  <si>
    <t>政府性基金上解支出</t>
  </si>
  <si>
    <t>2300605</t>
  </si>
  <si>
    <t>抗疫特别国债还本上解支出</t>
  </si>
  <si>
    <t>2300606</t>
  </si>
  <si>
    <t>超长期特别国债还本上解支出</t>
  </si>
  <si>
    <t>23008</t>
  </si>
  <si>
    <t>调出资金</t>
  </si>
  <si>
    <t>2300802</t>
  </si>
  <si>
    <t>政府性基金预算调出资金</t>
  </si>
  <si>
    <t>23009</t>
  </si>
  <si>
    <t>年终结余</t>
  </si>
  <si>
    <t>2300902</t>
  </si>
  <si>
    <t>政府性基金年终结余</t>
  </si>
  <si>
    <t>23011</t>
  </si>
  <si>
    <t>债务转贷支出</t>
  </si>
  <si>
    <t>23022</t>
  </si>
  <si>
    <t>偿债备付金</t>
  </si>
  <si>
    <t>2302201</t>
  </si>
  <si>
    <t>安排超长期特别国债偿债备付金</t>
  </si>
  <si>
    <t>231</t>
  </si>
  <si>
    <t>债务还本支出</t>
  </si>
  <si>
    <t>23104</t>
  </si>
  <si>
    <t>地方政府专项债务还本支出</t>
  </si>
  <si>
    <t>支出总计</t>
  </si>
  <si>
    <r>
      <rPr>
        <sz val="18"/>
        <rFont val="Times New Roman"/>
        <charset val="134"/>
      </rPr>
      <t>2024</t>
    </r>
    <r>
      <rPr>
        <sz val="18"/>
        <rFont val="宋体"/>
        <charset val="134"/>
      </rPr>
      <t>年潢川县政府性基金预算收入表</t>
    </r>
  </si>
  <si>
    <r>
      <rPr>
        <sz val="11"/>
        <rFont val="黑体"/>
        <charset val="134"/>
      </rPr>
      <t>收入</t>
    </r>
  </si>
  <si>
    <r>
      <rPr>
        <sz val="11"/>
        <rFont val="黑体"/>
        <charset val="134"/>
      </rPr>
      <t>上年预算数</t>
    </r>
  </si>
  <si>
    <t>上年预计执行数</t>
  </si>
  <si>
    <r>
      <rPr>
        <sz val="11"/>
        <rFont val="黑体"/>
        <charset val="134"/>
      </rPr>
      <t>为上年预算数的</t>
    </r>
    <r>
      <rPr>
        <sz val="11"/>
        <rFont val="Times New Roman"/>
        <charset val="134"/>
      </rPr>
      <t>%</t>
    </r>
  </si>
  <si>
    <r>
      <rPr>
        <sz val="18"/>
        <rFont val="Times New Roman"/>
        <charset val="134"/>
      </rPr>
      <t>2024</t>
    </r>
    <r>
      <rPr>
        <sz val="18"/>
        <rFont val="宋体"/>
        <charset val="134"/>
      </rPr>
      <t>年潢川县政府性基金预算支出表</t>
    </r>
  </si>
  <si>
    <t>上年预算数</t>
  </si>
  <si>
    <r>
      <rPr>
        <b/>
        <sz val="18"/>
        <color rgb="FF000000"/>
        <rFont val="黑体"/>
        <charset val="134"/>
      </rPr>
      <t>潢川县2024年国有资本经营预算收支执行情况表</t>
    </r>
  </si>
  <si>
    <r>
      <rPr>
        <sz val="12"/>
        <color rgb="FF000000"/>
        <rFont val="楷体_GB2312"/>
        <charset val="134"/>
      </rPr>
      <t>单位：万元</t>
    </r>
  </si>
  <si>
    <r>
      <rPr>
        <b/>
        <sz val="11"/>
        <color rgb="FF000000"/>
        <rFont val="黑体"/>
        <charset val="134"/>
      </rPr>
      <t xml:space="preserve">支 </t>
    </r>
    <r>
      <rPr>
        <b/>
        <sz val="11"/>
        <color rgb="FF000000"/>
        <rFont val="黑体"/>
        <charset val="134"/>
      </rPr>
      <t xml:space="preserve">                      </t>
    </r>
    <r>
      <rPr>
        <b/>
        <sz val="11"/>
        <color rgb="FF000000"/>
        <rFont val="黑体"/>
        <charset val="134"/>
      </rPr>
      <t>出</t>
    </r>
  </si>
  <si>
    <r>
      <rPr>
        <b/>
        <sz val="11"/>
        <color rgb="FF000000"/>
        <rFont val="黑体"/>
        <charset val="134"/>
      </rPr>
      <t>占预算%</t>
    </r>
  </si>
  <si>
    <r>
      <rPr>
        <sz val="10"/>
        <color rgb="FF000000"/>
        <rFont val="黑体"/>
        <charset val="134"/>
      </rPr>
      <t>一、国有资本经营收入</t>
    </r>
  </si>
  <si>
    <r>
      <rPr>
        <sz val="10"/>
        <color rgb="FF000000"/>
        <rFont val="黑体"/>
        <charset val="134"/>
      </rPr>
      <t>一、社会保障和就业支出</t>
    </r>
  </si>
  <si>
    <r>
      <rPr>
        <sz val="10"/>
        <color rgb="FF000000"/>
        <rFont val="黑体"/>
        <charset val="134"/>
      </rPr>
      <t xml:space="preserve">  </t>
    </r>
    <r>
      <rPr>
        <sz val="10"/>
        <color rgb="FF000000"/>
        <rFont val="黑体"/>
        <charset val="134"/>
      </rPr>
      <t>1、利润收入</t>
    </r>
  </si>
  <si>
    <r>
      <rPr>
        <sz val="10"/>
        <color rgb="FF000000"/>
        <rFont val="黑体"/>
        <charset val="134"/>
      </rPr>
      <t>二、国有资本经营预算支出</t>
    </r>
  </si>
  <si>
    <r>
      <rPr>
        <sz val="10"/>
        <color rgb="FF000000"/>
        <rFont val="黑体"/>
        <charset val="134"/>
      </rPr>
      <t xml:space="preserve">  </t>
    </r>
    <r>
      <rPr>
        <sz val="10"/>
        <color rgb="FF000000"/>
        <rFont val="黑体"/>
        <charset val="134"/>
      </rPr>
      <t>2、股利、股息收入</t>
    </r>
  </si>
  <si>
    <r>
      <rPr>
        <sz val="10"/>
        <color rgb="FF000000"/>
        <rFont val="黑体"/>
        <charset val="134"/>
      </rPr>
      <t xml:space="preserve">  </t>
    </r>
    <r>
      <rPr>
        <sz val="10"/>
        <color rgb="FF000000"/>
        <rFont val="黑体"/>
        <charset val="134"/>
      </rPr>
      <t>1、解决历史遗留问题及改革成本支出</t>
    </r>
  </si>
  <si>
    <r>
      <rPr>
        <sz val="10"/>
        <color rgb="FF000000"/>
        <rFont val="黑体"/>
        <charset val="134"/>
      </rPr>
      <t xml:space="preserve">  </t>
    </r>
    <r>
      <rPr>
        <sz val="10"/>
        <color rgb="FF000000"/>
        <rFont val="黑体"/>
        <charset val="134"/>
      </rPr>
      <t>3、产权转让收入</t>
    </r>
  </si>
  <si>
    <r>
      <rPr>
        <sz val="10"/>
        <color rgb="FF000000"/>
        <rFont val="黑体"/>
        <charset val="134"/>
      </rPr>
      <t xml:space="preserve">  </t>
    </r>
    <r>
      <rPr>
        <sz val="10"/>
        <color rgb="FF000000"/>
        <rFont val="黑体"/>
        <charset val="134"/>
      </rPr>
      <t>2、国有企业资本金注入</t>
    </r>
  </si>
  <si>
    <r>
      <rPr>
        <sz val="10"/>
        <color rgb="FF000000"/>
        <rFont val="黑体"/>
        <charset val="134"/>
      </rPr>
      <t xml:space="preserve">  </t>
    </r>
    <r>
      <rPr>
        <sz val="10"/>
        <color rgb="FF000000"/>
        <rFont val="黑体"/>
        <charset val="134"/>
      </rPr>
      <t>4、清算收入</t>
    </r>
  </si>
  <si>
    <r>
      <rPr>
        <sz val="10"/>
        <color rgb="FF000000"/>
        <rFont val="黑体"/>
        <charset val="134"/>
      </rPr>
      <t xml:space="preserve">  </t>
    </r>
    <r>
      <rPr>
        <sz val="10"/>
        <color rgb="FF000000"/>
        <rFont val="黑体"/>
        <charset val="134"/>
      </rPr>
      <t>3、国有企业政策性补贴</t>
    </r>
  </si>
  <si>
    <r>
      <rPr>
        <sz val="10"/>
        <color rgb="FF000000"/>
        <rFont val="黑体"/>
        <charset val="134"/>
      </rPr>
      <t>二、国有资本经营预算转移支付收入</t>
    </r>
  </si>
  <si>
    <r>
      <rPr>
        <sz val="10"/>
        <color rgb="FF000000"/>
        <rFont val="黑体"/>
        <charset val="134"/>
      </rPr>
      <t xml:space="preserve">  </t>
    </r>
    <r>
      <rPr>
        <sz val="10"/>
        <color rgb="FF000000"/>
        <rFont val="黑体"/>
        <charset val="134"/>
      </rPr>
      <t>4、其他国有资本经营预算支出</t>
    </r>
  </si>
  <si>
    <r>
      <rPr>
        <sz val="10"/>
        <color rgb="FF000000"/>
        <rFont val="黑体"/>
        <charset val="134"/>
      </rPr>
      <t>三、上解收入</t>
    </r>
  </si>
  <si>
    <r>
      <rPr>
        <sz val="10"/>
        <color rgb="FF000000"/>
        <rFont val="黑体"/>
        <charset val="134"/>
      </rPr>
      <t>三、转移性支出</t>
    </r>
  </si>
  <si>
    <r>
      <rPr>
        <sz val="10"/>
        <color rgb="FF000000"/>
        <rFont val="黑体"/>
        <charset val="134"/>
      </rPr>
      <t xml:space="preserve">  </t>
    </r>
    <r>
      <rPr>
        <sz val="10"/>
        <color rgb="FF000000"/>
        <rFont val="黑体"/>
        <charset val="134"/>
      </rPr>
      <t>1、国有资本经营预算转移支付</t>
    </r>
  </si>
  <si>
    <r>
      <rPr>
        <sz val="10"/>
        <color rgb="FF000000"/>
        <rFont val="黑体"/>
        <charset val="134"/>
      </rPr>
      <t xml:space="preserve">  </t>
    </r>
    <r>
      <rPr>
        <sz val="10"/>
        <color rgb="FF000000"/>
        <rFont val="黑体"/>
        <charset val="134"/>
      </rPr>
      <t>2、上解支出</t>
    </r>
  </si>
  <si>
    <r>
      <rPr>
        <sz val="10"/>
        <color rgb="FF000000"/>
        <rFont val="黑体"/>
        <charset val="134"/>
      </rPr>
      <t xml:space="preserve">  </t>
    </r>
    <r>
      <rPr>
        <sz val="10"/>
        <color rgb="FF000000"/>
        <rFont val="黑体"/>
        <charset val="134"/>
      </rPr>
      <t>3、调出资金</t>
    </r>
  </si>
  <si>
    <r>
      <rPr>
        <b/>
        <sz val="10"/>
        <color rgb="FF000000"/>
        <rFont val="黑体"/>
        <charset val="134"/>
      </rPr>
      <t>国有资本经营预算收入合计</t>
    </r>
  </si>
  <si>
    <r>
      <rPr>
        <b/>
        <sz val="10"/>
        <color rgb="FF000000"/>
        <rFont val="黑体"/>
        <charset val="134"/>
      </rPr>
      <t>国有资本经营预算支出合计</t>
    </r>
  </si>
  <si>
    <r>
      <rPr>
        <b/>
        <sz val="18"/>
        <color rgb="FF000000"/>
        <rFont val="黑体"/>
        <charset val="134"/>
      </rPr>
      <t>潢川县2025年国有资本经营预算收支预算表</t>
    </r>
    <r>
      <rPr>
        <b/>
        <sz val="18"/>
        <color rgb="FF000000"/>
        <rFont val="宋体"/>
        <charset val="134"/>
      </rPr>
      <t>（</t>
    </r>
    <r>
      <rPr>
        <b/>
        <sz val="16"/>
        <color rgb="FF000000"/>
        <rFont val="楷体_GB2312"/>
        <charset val="134"/>
      </rPr>
      <t>草案</t>
    </r>
    <r>
      <rPr>
        <b/>
        <sz val="18"/>
        <color rgb="FF000000"/>
        <rFont val="宋体"/>
        <charset val="134"/>
      </rPr>
      <t>）</t>
    </r>
  </si>
  <si>
    <r>
      <rPr>
        <b/>
        <sz val="18"/>
        <color rgb="FF000000"/>
        <rFont val="黑体"/>
        <charset val="134"/>
      </rPr>
      <t>潢川县2024年社会保险基金预算收支执行情况表</t>
    </r>
  </si>
  <si>
    <r>
      <rPr>
        <sz val="10"/>
        <color rgb="FF000000"/>
        <rFont val="黑体"/>
        <charset val="134"/>
      </rPr>
      <t>一、失业保险基金收入</t>
    </r>
  </si>
  <si>
    <r>
      <rPr>
        <sz val="10"/>
        <color rgb="FF000000"/>
        <rFont val="黑体"/>
        <charset val="134"/>
      </rPr>
      <t>一、失业保险基金支出</t>
    </r>
  </si>
  <si>
    <r>
      <rPr>
        <sz val="10"/>
        <color rgb="FF000000"/>
        <rFont val="黑体"/>
        <charset val="134"/>
      </rPr>
      <t>二、工伤保险基金收入</t>
    </r>
  </si>
  <si>
    <r>
      <rPr>
        <sz val="10"/>
        <color rgb="FF000000"/>
        <rFont val="黑体"/>
        <charset val="134"/>
      </rPr>
      <t>二、工伤保险基金支出</t>
    </r>
  </si>
  <si>
    <r>
      <rPr>
        <sz val="10"/>
        <color rgb="FF000000"/>
        <rFont val="黑体"/>
        <charset val="134"/>
      </rPr>
      <t>三、生育保险基金收入</t>
    </r>
  </si>
  <si>
    <r>
      <rPr>
        <sz val="10"/>
        <color rgb="FF000000"/>
        <rFont val="黑体"/>
        <charset val="134"/>
      </rPr>
      <t>三、生育保险基金支出</t>
    </r>
  </si>
  <si>
    <r>
      <rPr>
        <sz val="10"/>
        <color rgb="FF000000"/>
        <rFont val="黑体"/>
        <charset val="134"/>
      </rPr>
      <t>四、城乡居民基本养老保险基金收入</t>
    </r>
  </si>
  <si>
    <r>
      <rPr>
        <sz val="10"/>
        <color rgb="FF000000"/>
        <rFont val="黑体"/>
        <charset val="134"/>
      </rPr>
      <t>四、城乡居民基本养老保险基金支出</t>
    </r>
  </si>
  <si>
    <r>
      <rPr>
        <sz val="10"/>
        <color rgb="FF000000"/>
        <rFont val="黑体"/>
        <charset val="134"/>
      </rPr>
      <t>五、机关事业单位基本养老保险基金收入</t>
    </r>
  </si>
  <si>
    <r>
      <rPr>
        <sz val="10"/>
        <color rgb="FF000000"/>
        <rFont val="黑体"/>
        <charset val="134"/>
      </rPr>
      <t>五、机关事业单位基本养老保险基金支出</t>
    </r>
  </si>
  <si>
    <r>
      <rPr>
        <sz val="10"/>
        <color rgb="FF000000"/>
        <rFont val="黑体"/>
        <charset val="134"/>
      </rPr>
      <t>六、城乡居民基本医疗保险基金收入</t>
    </r>
  </si>
  <si>
    <r>
      <rPr>
        <sz val="10"/>
        <color rgb="FF000000"/>
        <rFont val="黑体"/>
        <charset val="134"/>
      </rPr>
      <t>六、城乡居民基本医疗保险基金支出</t>
    </r>
  </si>
  <si>
    <r>
      <rPr>
        <sz val="10"/>
        <color rgb="FF000000"/>
        <rFont val="黑体"/>
        <charset val="134"/>
      </rPr>
      <t>七、其他社会保险基金收入</t>
    </r>
  </si>
  <si>
    <r>
      <rPr>
        <sz val="10"/>
        <color rgb="FF000000"/>
        <rFont val="黑体"/>
        <charset val="134"/>
      </rPr>
      <t>七、其他社会保险基金支出</t>
    </r>
  </si>
  <si>
    <r>
      <rPr>
        <b/>
        <sz val="10"/>
        <color rgb="FF000000"/>
        <rFont val="黑体"/>
        <charset val="134"/>
      </rPr>
      <t>社保基金预算收入合计</t>
    </r>
  </si>
  <si>
    <r>
      <rPr>
        <b/>
        <sz val="10"/>
        <color rgb="FF000000"/>
        <rFont val="黑体"/>
        <charset val="134"/>
      </rPr>
      <t>社保基金预算支出合计</t>
    </r>
  </si>
  <si>
    <r>
      <rPr>
        <b/>
        <sz val="18"/>
        <color rgb="FF000000"/>
        <rFont val="黑体"/>
        <charset val="134"/>
      </rPr>
      <t>潢川县2025年社会保险基金预算收支预算表</t>
    </r>
    <r>
      <rPr>
        <b/>
        <sz val="18"/>
        <color rgb="FF000000"/>
        <rFont val="宋体"/>
        <charset val="134"/>
      </rPr>
      <t>（</t>
    </r>
    <r>
      <rPr>
        <b/>
        <sz val="16"/>
        <color rgb="FF000000"/>
        <rFont val="楷体_GB2312"/>
        <charset val="134"/>
      </rPr>
      <t>草案</t>
    </r>
    <r>
      <rPr>
        <b/>
        <sz val="18"/>
        <color rgb="FF000000"/>
        <rFont val="宋体"/>
        <charset val="134"/>
      </rPr>
      <t>）</t>
    </r>
  </si>
  <si>
    <r>
      <rPr>
        <b/>
        <sz val="10"/>
        <color rgb="FF000000"/>
        <rFont val="黑体"/>
        <charset val="134"/>
      </rPr>
      <t>社会保险基金预算收入合计</t>
    </r>
  </si>
  <si>
    <r>
      <rPr>
        <b/>
        <sz val="10"/>
        <color rgb="FF000000"/>
        <rFont val="黑体"/>
        <charset val="134"/>
      </rPr>
      <t>社会保险基金预算支出合计</t>
    </r>
  </si>
  <si>
    <r>
      <rPr>
        <sz val="12"/>
        <color rgb="FF000000"/>
        <rFont val="楷体_GB2312"/>
        <charset val="134"/>
      </rPr>
      <t>说明：按照省级要求，失业保险基金、工伤保险基金、生育保险基金、机关事业单位基本养老保险基金预算由市级统筹编制。</t>
    </r>
  </si>
  <si>
    <r>
      <rPr>
        <sz val="12"/>
        <color rgb="FF000000"/>
        <rFont val="楷体_GB2312"/>
        <charset val="134"/>
      </rPr>
      <t xml:space="preserve">      </t>
    </r>
    <r>
      <rPr>
        <sz val="12"/>
        <color rgb="FF000000"/>
        <rFont val="楷体_GB2312"/>
        <charset val="134"/>
      </rPr>
      <t>从2020年起,城乡居民基本医疗保险基金由市级统筹编制。</t>
    </r>
  </si>
</sst>
</file>

<file path=xl/styles.xml><?xml version="1.0" encoding="utf-8"?>
<styleSheet xmlns="http://schemas.openxmlformats.org/spreadsheetml/2006/main" xmlns:xr9="http://schemas.microsoft.com/office/spreadsheetml/2016/revision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_ ;[Red]\-0.0%\ ;\ "/>
    <numFmt numFmtId="178" formatCode="0.0%_ ;[Red]\-0.0%\ ;"/>
    <numFmt numFmtId="179" formatCode="0%_ ;[Red]\-0%\ ;"/>
    <numFmt numFmtId="180" formatCode="\ @"/>
    <numFmt numFmtId="181" formatCode="#,##0_ "/>
    <numFmt numFmtId="182" formatCode="0.00_ "/>
    <numFmt numFmtId="183" formatCode="0_ "/>
    <numFmt numFmtId="184" formatCode="0.0_ "/>
    <numFmt numFmtId="185" formatCode="0.00_);[Red]\(0.00\)"/>
    <numFmt numFmtId="186" formatCode="_ * #,##0_ ;_ * \-#,##0_ ;_ * &quot;-&quot;??_ ;_ @_ "/>
    <numFmt numFmtId="187" formatCode="0.0%"/>
    <numFmt numFmtId="188" formatCode="0_);[Red]\(0\)"/>
    <numFmt numFmtId="189" formatCode="0.0_);[Red]\(0.0\)"/>
  </numFmts>
  <fonts count="63">
    <font>
      <sz val="11"/>
      <color theme="1"/>
      <name val="宋体"/>
      <charset val="134"/>
      <scheme val="minor"/>
    </font>
    <font>
      <sz val="12"/>
      <name val="宋体"/>
      <charset val="134"/>
    </font>
    <font>
      <sz val="10"/>
      <name val="宋体"/>
      <charset val="134"/>
    </font>
    <font>
      <b/>
      <sz val="12"/>
      <name val="宋体"/>
      <charset val="134"/>
    </font>
    <font>
      <sz val="12"/>
      <name val="楷体_GB2312"/>
      <charset val="134"/>
    </font>
    <font>
      <b/>
      <sz val="18"/>
      <color rgb="FF000000"/>
      <name val="黑体"/>
      <charset val="134"/>
    </font>
    <font>
      <sz val="10"/>
      <color rgb="FF000000"/>
      <name val="宋体"/>
      <charset val="134"/>
    </font>
    <font>
      <b/>
      <sz val="11"/>
      <color rgb="FF000000"/>
      <name val="黑体"/>
      <charset val="134"/>
    </font>
    <font>
      <sz val="10"/>
      <color rgb="FF000000"/>
      <name val="黑体"/>
      <charset val="134"/>
    </font>
    <font>
      <b/>
      <sz val="10"/>
      <color rgb="FF000000"/>
      <name val="黑体"/>
      <charset val="134"/>
    </font>
    <font>
      <sz val="12"/>
      <color rgb="FF000000"/>
      <name val="楷体_GB2312"/>
      <charset val="134"/>
    </font>
    <font>
      <sz val="11"/>
      <name val="宋体"/>
      <charset val="134"/>
      <scheme val="minor"/>
    </font>
    <font>
      <b/>
      <sz val="16"/>
      <name val="黑体"/>
      <charset val="134"/>
    </font>
    <font>
      <b/>
      <sz val="11"/>
      <name val="宋体"/>
      <charset val="134"/>
      <scheme val="minor"/>
    </font>
    <font>
      <sz val="18"/>
      <name val="Times New Roman"/>
      <charset val="134"/>
    </font>
    <font>
      <sz val="11"/>
      <name val="仿宋_GB2312"/>
      <charset val="134"/>
    </font>
    <font>
      <sz val="11"/>
      <name val="Times New Roman"/>
      <charset val="134"/>
    </font>
    <font>
      <sz val="11"/>
      <name val="黑体"/>
      <charset val="134"/>
    </font>
    <font>
      <b/>
      <sz val="11"/>
      <name val="仿宋_GB2312"/>
      <charset val="134"/>
    </font>
    <font>
      <sz val="12"/>
      <name val="黑体"/>
      <charset val="134"/>
    </font>
    <font>
      <sz val="11"/>
      <color rgb="FFFF0000"/>
      <name val="宋体"/>
      <charset val="134"/>
      <scheme val="minor"/>
    </font>
    <font>
      <sz val="11"/>
      <color indexed="0"/>
      <name val="仿宋_GB2312"/>
      <charset val="134"/>
    </font>
    <font>
      <sz val="11"/>
      <name val="宋体"/>
      <charset val="134"/>
    </font>
    <font>
      <b/>
      <sz val="18"/>
      <name val="黑体"/>
      <charset val="134"/>
    </font>
    <font>
      <b/>
      <sz val="18"/>
      <name val="宋体"/>
      <charset val="134"/>
    </font>
    <font>
      <sz val="14"/>
      <name val="宋体"/>
      <charset val="134"/>
    </font>
    <font>
      <sz val="12"/>
      <color indexed="8"/>
      <name val="宋体"/>
      <charset val="134"/>
    </font>
    <font>
      <b/>
      <sz val="12"/>
      <name val="Times New Roman"/>
      <charset val="134"/>
    </font>
    <font>
      <sz val="12"/>
      <name val="Times New Roman"/>
      <charset val="134"/>
    </font>
    <font>
      <sz val="11"/>
      <color theme="1"/>
      <name val="Times New Roman"/>
      <charset val="134"/>
    </font>
    <font>
      <b/>
      <sz val="11"/>
      <name val="Times New Roman"/>
      <charset val="134"/>
    </font>
    <font>
      <sz val="12"/>
      <color theme="1"/>
      <name val="宋体"/>
      <charset val="134"/>
    </font>
    <font>
      <sz val="10"/>
      <color theme="1"/>
      <name val="宋体"/>
      <charset val="134"/>
    </font>
    <font>
      <b/>
      <sz val="12"/>
      <color theme="1"/>
      <name val="宋体"/>
      <charset val="134"/>
    </font>
    <font>
      <sz val="12"/>
      <color theme="1"/>
      <name val="楷体_GB2312"/>
      <charset val="134"/>
    </font>
    <font>
      <sz val="11"/>
      <color theme="1"/>
      <name val="Tahoma"/>
      <charset val="134"/>
    </font>
    <font>
      <b/>
      <sz val="20"/>
      <name val="黑体"/>
      <charset val="134"/>
    </font>
    <font>
      <sz val="14"/>
      <color theme="1"/>
      <name val="仿宋_GB2312"/>
      <charset val="134"/>
    </font>
    <font>
      <b/>
      <sz val="10"/>
      <name val="宋体"/>
      <charset val="134"/>
    </font>
    <font>
      <sz val="1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
      <b/>
      <sz val="16"/>
      <color rgb="FF000000"/>
      <name val="楷体_GB2312"/>
      <charset val="134"/>
    </font>
    <font>
      <sz val="18"/>
      <name val="宋体"/>
      <charset val="134"/>
    </font>
    <font>
      <sz val="18"/>
      <name val="方正小标宋简体"/>
      <charset val="134"/>
    </font>
  </fonts>
  <fills count="41">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0.14996795556505"/>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gray0625">
        <bgColor theme="0" tint="-0.049989318521683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medium">
        <color rgb="FF000000"/>
      </right>
      <top style="medium">
        <color rgb="FF000000"/>
      </top>
      <bottom/>
      <diagonal/>
    </border>
    <border>
      <left/>
      <right style="medium">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9"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11" borderId="19" applyNumberFormat="0" applyAlignment="0" applyProtection="0">
      <alignment vertical="center"/>
    </xf>
    <xf numFmtId="0" fontId="49" fillId="12" borderId="20" applyNumberFormat="0" applyAlignment="0" applyProtection="0">
      <alignment vertical="center"/>
    </xf>
    <xf numFmtId="0" fontId="50" fillId="12" borderId="19" applyNumberFormat="0" applyAlignment="0" applyProtection="0">
      <alignment vertical="center"/>
    </xf>
    <xf numFmtId="0" fontId="51" fillId="13"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8" fillId="38" borderId="0" applyNumberFormat="0" applyBorder="0" applyAlignment="0" applyProtection="0">
      <alignment vertical="center"/>
    </xf>
    <xf numFmtId="0" fontId="58" fillId="39" borderId="0" applyNumberFormat="0" applyBorder="0" applyAlignment="0" applyProtection="0">
      <alignment vertical="center"/>
    </xf>
    <xf numFmtId="0" fontId="57" fillId="40" borderId="0" applyNumberFormat="0" applyBorder="0" applyAlignment="0" applyProtection="0">
      <alignment vertical="center"/>
    </xf>
    <xf numFmtId="43" fontId="1" fillId="0" borderId="0" applyFont="0" applyFill="0" applyBorder="0" applyAlignment="0" applyProtection="0"/>
    <xf numFmtId="0" fontId="1" fillId="0" borderId="0" applyProtection="0">
      <alignment vertical="center"/>
    </xf>
    <xf numFmtId="0" fontId="1" fillId="0" borderId="0" applyProtection="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cellStyleXfs>
  <cellXfs count="217">
    <xf numFmtId="0" fontId="0" fillId="0" borderId="0" xfId="0">
      <alignment vertical="center"/>
    </xf>
    <xf numFmtId="0" fontId="1" fillId="0" borderId="0" xfId="0" applyFont="1" applyFill="1" applyBorder="1" applyAlignment="1" applyProtection="1"/>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4"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1" fillId="2" borderId="0" xfId="0" applyFont="1" applyFill="1" applyBorder="1" applyAlignment="1" applyProtection="1"/>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lignment horizontal="right"/>
    </xf>
    <xf numFmtId="0" fontId="6" fillId="3" borderId="0" xfId="0" applyFont="1" applyFill="1" applyAlignment="1">
      <alignment horizontal="right"/>
    </xf>
    <xf numFmtId="0" fontId="7" fillId="0" borderId="1" xfId="0" applyFont="1" applyBorder="1" applyAlignment="1">
      <alignment horizontal="center" vertical="center"/>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left" vertical="center" wrapText="1"/>
    </xf>
    <xf numFmtId="0" fontId="7" fillId="3" borderId="4"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8" fillId="3"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right"/>
    </xf>
    <xf numFmtId="0" fontId="4" fillId="0" borderId="5"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0" fillId="3" borderId="4" xfId="0" applyFill="1" applyBorder="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10" fontId="8" fillId="0" borderId="4" xfId="0" applyNumberFormat="1" applyFont="1" applyBorder="1" applyAlignment="1">
      <alignment horizontal="center" vertical="center"/>
    </xf>
    <xf numFmtId="0" fontId="11" fillId="4" borderId="0" xfId="56" applyFont="1" applyFill="1" applyAlignment="1">
      <alignment vertical="center"/>
    </xf>
    <xf numFmtId="0" fontId="12" fillId="4" borderId="0" xfId="56" applyFont="1" applyFill="1" applyAlignment="1">
      <alignment vertical="center"/>
    </xf>
    <xf numFmtId="0" fontId="11" fillId="4" borderId="0" xfId="56" applyFont="1" applyFill="1" applyAlignment="1">
      <alignment vertical="center" wrapText="1"/>
    </xf>
    <xf numFmtId="0" fontId="13" fillId="4" borderId="0" xfId="56" applyFont="1" applyFill="1" applyAlignment="1">
      <alignment vertical="center"/>
    </xf>
    <xf numFmtId="10" fontId="11" fillId="4" borderId="0" xfId="56" applyNumberFormat="1" applyFont="1" applyFill="1" applyAlignment="1">
      <alignment vertical="center"/>
    </xf>
    <xf numFmtId="10" fontId="14" fillId="4" borderId="0" xfId="56" applyNumberFormat="1" applyFont="1" applyFill="1" applyAlignment="1">
      <alignment horizontal="center" vertical="center"/>
    </xf>
    <xf numFmtId="10" fontId="15" fillId="4" borderId="0" xfId="56" applyNumberFormat="1" applyFont="1" applyFill="1" applyAlignment="1">
      <alignment horizontal="right" vertical="center"/>
    </xf>
    <xf numFmtId="0" fontId="16" fillId="4" borderId="6" xfId="56" applyFont="1" applyFill="1" applyBorder="1" applyAlignment="1">
      <alignment horizontal="center" vertical="center"/>
    </xf>
    <xf numFmtId="0" fontId="16" fillId="4" borderId="6" xfId="56" applyFont="1" applyFill="1" applyBorder="1" applyAlignment="1">
      <alignment horizontal="center" vertical="center" wrapText="1"/>
    </xf>
    <xf numFmtId="0" fontId="17" fillId="4" borderId="6" xfId="56" applyFont="1" applyFill="1" applyBorder="1" applyAlignment="1">
      <alignment horizontal="distributed" vertical="center" indent="6"/>
    </xf>
    <xf numFmtId="0" fontId="17" fillId="4" borderId="6" xfId="56" applyFont="1" applyFill="1" applyBorder="1" applyAlignment="1">
      <alignment horizontal="center" vertical="center" wrapText="1"/>
    </xf>
    <xf numFmtId="10" fontId="16" fillId="4" borderId="6" xfId="58" applyNumberFormat="1" applyFont="1" applyFill="1" applyBorder="1" applyAlignment="1">
      <alignment horizontal="center" vertical="center" wrapText="1"/>
    </xf>
    <xf numFmtId="0" fontId="16" fillId="4" borderId="6" xfId="56" applyFont="1" applyFill="1" applyBorder="1" applyAlignment="1">
      <alignment vertical="center"/>
    </xf>
    <xf numFmtId="0" fontId="15" fillId="4" borderId="6" xfId="56" applyFont="1" applyFill="1" applyBorder="1" applyAlignment="1">
      <alignment vertical="center"/>
    </xf>
    <xf numFmtId="176" fontId="16" fillId="5" borderId="6" xfId="59" applyNumberFormat="1" applyFont="1" applyFill="1" applyBorder="1" applyAlignment="1">
      <alignment vertical="center" shrinkToFit="1"/>
    </xf>
    <xf numFmtId="177" fontId="16" fillId="6" borderId="6" xfId="56" applyNumberFormat="1" applyFont="1" applyFill="1" applyBorder="1" applyAlignment="1">
      <alignment vertical="center" shrinkToFit="1"/>
    </xf>
    <xf numFmtId="176" fontId="16" fillId="5" borderId="6" xfId="56" applyNumberFormat="1" applyFont="1" applyFill="1" applyBorder="1" applyAlignment="1">
      <alignment vertical="center" shrinkToFit="1"/>
    </xf>
    <xf numFmtId="176" fontId="16" fillId="7" borderId="6" xfId="59" applyNumberFormat="1" applyFont="1" applyFill="1" applyBorder="1" applyAlignment="1">
      <alignment vertical="center" shrinkToFit="1"/>
    </xf>
    <xf numFmtId="176" fontId="16" fillId="7" borderId="6" xfId="56" applyNumberFormat="1" applyFont="1" applyFill="1" applyBorder="1" applyAlignment="1">
      <alignment vertical="center" shrinkToFit="1"/>
    </xf>
    <xf numFmtId="0" fontId="15" fillId="4" borderId="6" xfId="58" applyFont="1" applyFill="1" applyBorder="1">
      <alignment vertical="center"/>
    </xf>
    <xf numFmtId="0" fontId="15" fillId="0" borderId="6" xfId="56" applyFont="1" applyFill="1" applyBorder="1" applyAlignment="1">
      <alignment vertical="center"/>
    </xf>
    <xf numFmtId="176" fontId="16" fillId="5" borderId="0" xfId="56" applyNumberFormat="1" applyFont="1" applyFill="1" applyAlignment="1">
      <alignment vertical="center" shrinkToFit="1"/>
    </xf>
    <xf numFmtId="176" fontId="16" fillId="4" borderId="6" xfId="59" applyNumberFormat="1" applyFont="1" applyFill="1" applyBorder="1" applyAlignment="1">
      <alignment vertical="center" shrinkToFit="1"/>
    </xf>
    <xf numFmtId="176" fontId="16" fillId="4" borderId="6" xfId="56" applyNumberFormat="1" applyFont="1" applyFill="1" applyBorder="1" applyAlignment="1">
      <alignment vertical="center" shrinkToFit="1"/>
    </xf>
    <xf numFmtId="177" fontId="16" fillId="4" borderId="6" xfId="56" applyNumberFormat="1" applyFont="1" applyFill="1" applyBorder="1" applyAlignment="1">
      <alignment horizontal="right" vertical="center"/>
    </xf>
    <xf numFmtId="0" fontId="18" fillId="4" borderId="6" xfId="56" applyFont="1" applyFill="1" applyBorder="1" applyAlignment="1">
      <alignment horizontal="distributed" vertical="center" indent="4"/>
    </xf>
    <xf numFmtId="176" fontId="16" fillId="6" borderId="6" xfId="59" applyNumberFormat="1" applyFont="1" applyFill="1" applyBorder="1" applyAlignment="1">
      <alignment vertical="center" shrinkToFit="1"/>
    </xf>
    <xf numFmtId="176" fontId="16" fillId="6" borderId="6" xfId="56" applyNumberFormat="1" applyFont="1" applyFill="1" applyBorder="1" applyAlignment="1">
      <alignment vertical="center" shrinkToFit="1"/>
    </xf>
    <xf numFmtId="176" fontId="16" fillId="8" borderId="6" xfId="59" applyNumberFormat="1" applyFont="1" applyFill="1" applyBorder="1" applyAlignment="1">
      <alignment vertical="center" shrinkToFit="1"/>
    </xf>
    <xf numFmtId="0" fontId="16" fillId="9" borderId="6" xfId="56" applyFont="1" applyFill="1" applyBorder="1" applyAlignment="1">
      <alignment horizontal="left" vertical="center" indent="1"/>
    </xf>
    <xf numFmtId="0" fontId="15" fillId="9" borderId="6" xfId="56" applyFont="1" applyFill="1" applyBorder="1" applyAlignment="1">
      <alignment horizontal="left" vertical="center" indent="1"/>
    </xf>
    <xf numFmtId="0" fontId="17" fillId="4" borderId="0" xfId="56" applyFont="1" applyFill="1" applyAlignment="1">
      <alignment vertical="center"/>
    </xf>
    <xf numFmtId="0" fontId="19" fillId="4" borderId="0" xfId="56" applyFont="1" applyFill="1" applyAlignment="1">
      <alignment vertical="center"/>
    </xf>
    <xf numFmtId="0" fontId="19" fillId="4" borderId="0" xfId="56" applyFont="1" applyFill="1" applyAlignment="1"/>
    <xf numFmtId="10" fontId="19" fillId="4" borderId="0" xfId="56" applyNumberFormat="1" applyFont="1" applyFill="1" applyAlignment="1"/>
    <xf numFmtId="0" fontId="20" fillId="4" borderId="0" xfId="56" applyFont="1" applyFill="1" applyAlignment="1">
      <alignment vertical="center"/>
    </xf>
    <xf numFmtId="49" fontId="16" fillId="4" borderId="6" xfId="56" applyNumberFormat="1" applyFont="1" applyFill="1" applyBorder="1" applyAlignment="1">
      <alignment vertical="center"/>
    </xf>
    <xf numFmtId="0" fontId="21" fillId="0" borderId="0" xfId="0" applyFont="1">
      <alignment vertical="center"/>
    </xf>
    <xf numFmtId="178" fontId="16" fillId="6" borderId="6" xfId="56" applyNumberFormat="1" applyFont="1" applyFill="1" applyBorder="1" applyAlignment="1">
      <alignment vertical="center" shrinkToFit="1"/>
    </xf>
    <xf numFmtId="49" fontId="16" fillId="9" borderId="6" xfId="56" applyNumberFormat="1" applyFont="1" applyFill="1" applyBorder="1" applyAlignment="1">
      <alignment horizontal="left" vertical="center" indent="1"/>
    </xf>
    <xf numFmtId="0" fontId="16" fillId="0" borderId="6" xfId="56" applyFont="1" applyFill="1" applyBorder="1" applyAlignment="1">
      <alignment vertical="center"/>
    </xf>
    <xf numFmtId="176" fontId="16" fillId="0" borderId="6" xfId="56" applyNumberFormat="1" applyFont="1" applyFill="1" applyBorder="1" applyAlignment="1">
      <alignment vertical="center" shrinkToFit="1"/>
    </xf>
    <xf numFmtId="0" fontId="22" fillId="4" borderId="6" xfId="56" applyFont="1" applyFill="1" applyBorder="1" applyAlignment="1">
      <alignment horizontal="center" vertical="center" wrapText="1"/>
    </xf>
    <xf numFmtId="0" fontId="11" fillId="4" borderId="0"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0" fillId="4" borderId="0" xfId="0" applyFont="1" applyFill="1" applyBorder="1" applyAlignment="1" applyProtection="1">
      <alignment vertical="center"/>
      <protection locked="0"/>
    </xf>
    <xf numFmtId="0" fontId="11" fillId="4" borderId="0" xfId="0" applyFont="1" applyFill="1" applyAlignment="1" applyProtection="1">
      <alignment vertical="center"/>
      <protection locked="0"/>
    </xf>
    <xf numFmtId="0" fontId="23" fillId="4" borderId="0" xfId="0" applyFont="1" applyFill="1" applyBorder="1" applyAlignment="1" applyProtection="1">
      <alignment horizontal="center" vertical="center"/>
      <protection locked="0"/>
    </xf>
    <xf numFmtId="0" fontId="17" fillId="4" borderId="0" xfId="56" applyFont="1" applyFill="1" applyBorder="1" applyAlignment="1">
      <alignment vertical="center"/>
    </xf>
    <xf numFmtId="0" fontId="17" fillId="4" borderId="6" xfId="56" applyFont="1" applyFill="1" applyBorder="1" applyAlignment="1">
      <alignment horizontal="center" vertical="center"/>
    </xf>
    <xf numFmtId="0" fontId="17" fillId="4" borderId="7" xfId="56" applyFont="1" applyFill="1" applyBorder="1" applyAlignment="1">
      <alignment horizontal="center" vertical="center" wrapText="1"/>
    </xf>
    <xf numFmtId="0" fontId="17" fillId="4" borderId="8" xfId="56" applyFont="1" applyFill="1" applyBorder="1" applyAlignment="1">
      <alignment horizontal="center" vertical="center" wrapText="1"/>
    </xf>
    <xf numFmtId="0" fontId="17" fillId="4" borderId="9" xfId="56" applyFont="1" applyFill="1" applyBorder="1" applyAlignment="1">
      <alignment horizontal="center" vertical="center" wrapText="1"/>
    </xf>
    <xf numFmtId="0" fontId="17" fillId="4" borderId="10" xfId="56" applyFont="1" applyFill="1" applyBorder="1" applyAlignment="1">
      <alignment horizontal="center" vertical="center" wrapText="1"/>
    </xf>
    <xf numFmtId="0" fontId="17" fillId="4" borderId="11" xfId="56" applyFont="1" applyFill="1" applyBorder="1" applyAlignment="1">
      <alignment horizontal="center" vertical="center" wrapText="1"/>
    </xf>
    <xf numFmtId="0" fontId="17" fillId="4" borderId="6" xfId="58" applyFont="1" applyFill="1" applyBorder="1" applyAlignment="1">
      <alignment horizontal="center" vertical="center" wrapText="1"/>
    </xf>
    <xf numFmtId="179" fontId="16" fillId="6" borderId="6" xfId="56" applyNumberFormat="1" applyFont="1" applyFill="1" applyBorder="1" applyAlignment="1">
      <alignment vertical="center" shrinkToFit="1"/>
    </xf>
    <xf numFmtId="180" fontId="16" fillId="4" borderId="6" xfId="56" applyNumberFormat="1" applyFont="1" applyFill="1" applyBorder="1" applyAlignment="1">
      <alignment vertical="center"/>
    </xf>
    <xf numFmtId="176" fontId="16" fillId="6" borderId="6" xfId="0" applyNumberFormat="1" applyFont="1" applyFill="1" applyBorder="1" applyAlignment="1">
      <alignment vertical="center" shrinkToFit="1"/>
    </xf>
    <xf numFmtId="176" fontId="15" fillId="4" borderId="6" xfId="56" applyNumberFormat="1" applyFont="1" applyFill="1" applyBorder="1" applyAlignment="1">
      <alignment vertical="center" shrinkToFit="1"/>
    </xf>
    <xf numFmtId="0" fontId="1" fillId="0" borderId="0" xfId="52" applyFill="1"/>
    <xf numFmtId="0" fontId="24" fillId="0" borderId="0" xfId="52" applyFont="1" applyFill="1" applyAlignment="1">
      <alignment horizontal="center" vertical="center"/>
    </xf>
    <xf numFmtId="0" fontId="24" fillId="0" borderId="0" xfId="52" applyFont="1" applyFill="1" applyAlignment="1">
      <alignment vertical="center"/>
    </xf>
    <xf numFmtId="1" fontId="25" fillId="0" borderId="0" xfId="52" applyNumberFormat="1" applyFont="1" applyFill="1"/>
    <xf numFmtId="1" fontId="22" fillId="0" borderId="0" xfId="52" applyNumberFormat="1" applyFont="1" applyFill="1" applyAlignment="1">
      <alignment horizontal="right"/>
    </xf>
    <xf numFmtId="0" fontId="25" fillId="0" borderId="0" xfId="52" applyFont="1" applyFill="1"/>
    <xf numFmtId="0" fontId="3" fillId="0" borderId="6" xfId="52" applyFont="1" applyFill="1" applyBorder="1" applyAlignment="1">
      <alignment horizontal="center" vertical="center"/>
    </xf>
    <xf numFmtId="49" fontId="3" fillId="0" borderId="6" xfId="52" applyNumberFormat="1" applyFont="1" applyFill="1" applyBorder="1" applyAlignment="1" applyProtection="1">
      <alignment horizontal="centerContinuous" vertical="center"/>
    </xf>
    <xf numFmtId="0" fontId="1" fillId="0" borderId="6" xfId="52" applyFont="1" applyFill="1" applyBorder="1" applyAlignment="1">
      <alignment vertical="center"/>
    </xf>
    <xf numFmtId="181" fontId="1" fillId="0" borderId="6" xfId="52" applyNumberFormat="1" applyFont="1" applyFill="1" applyBorder="1" applyAlignment="1" applyProtection="1">
      <alignment horizontal="right" vertical="center"/>
    </xf>
    <xf numFmtId="181" fontId="1" fillId="0" borderId="6" xfId="52" applyNumberFormat="1" applyFont="1" applyFill="1" applyBorder="1" applyAlignment="1" applyProtection="1">
      <alignment horizontal="center" vertical="center"/>
    </xf>
    <xf numFmtId="181" fontId="3" fillId="0" borderId="6" xfId="52" applyNumberFormat="1" applyFont="1" applyFill="1" applyBorder="1" applyAlignment="1" applyProtection="1">
      <alignment horizontal="center" vertical="center"/>
    </xf>
    <xf numFmtId="182" fontId="1" fillId="0" borderId="5" xfId="52" applyNumberFormat="1" applyFont="1" applyFill="1" applyBorder="1" applyAlignment="1">
      <alignment horizontal="left" wrapText="1"/>
    </xf>
    <xf numFmtId="182" fontId="26" fillId="0" borderId="0" xfId="52" applyNumberFormat="1" applyFont="1" applyFill="1" applyBorder="1" applyAlignment="1">
      <alignment horizontal="left" vertical="center" wrapText="1"/>
    </xf>
    <xf numFmtId="182" fontId="1" fillId="0" borderId="0" xfId="52" applyNumberFormat="1" applyFont="1" applyFill="1" applyBorder="1" applyAlignment="1">
      <alignment horizontal="left" vertical="center" wrapText="1"/>
    </xf>
    <xf numFmtId="0" fontId="27" fillId="4" borderId="0" xfId="56" applyFont="1" applyFill="1" applyAlignment="1">
      <alignment vertical="center"/>
    </xf>
    <xf numFmtId="0" fontId="28" fillId="4" borderId="0" xfId="56" applyFont="1" applyFill="1" applyAlignment="1">
      <alignment vertical="center"/>
    </xf>
    <xf numFmtId="0" fontId="11" fillId="4" borderId="0" xfId="56" applyFont="1" applyFill="1" applyAlignment="1">
      <alignment horizontal="left" vertical="center"/>
    </xf>
    <xf numFmtId="0" fontId="16" fillId="4" borderId="0" xfId="56" applyFont="1" applyFill="1" applyAlignment="1">
      <alignment horizontal="left" vertical="center"/>
    </xf>
    <xf numFmtId="0" fontId="16" fillId="4" borderId="0" xfId="56" applyFont="1" applyFill="1" applyAlignment="1">
      <alignment vertical="center"/>
    </xf>
    <xf numFmtId="0" fontId="16" fillId="4" borderId="0" xfId="56" applyFont="1" applyFill="1" applyAlignment="1">
      <alignment horizontal="right" vertical="center"/>
    </xf>
    <xf numFmtId="0" fontId="14" fillId="4" borderId="0" xfId="56" applyFont="1" applyFill="1" applyAlignment="1">
      <alignment horizontal="center" vertical="center"/>
    </xf>
    <xf numFmtId="0" fontId="16" fillId="4" borderId="12" xfId="56" applyFont="1" applyFill="1" applyBorder="1" applyAlignment="1">
      <alignment horizontal="right" vertical="center"/>
    </xf>
    <xf numFmtId="0" fontId="17" fillId="4" borderId="8" xfId="56" applyFont="1" applyFill="1" applyBorder="1" applyAlignment="1">
      <alignment horizontal="center" vertical="center"/>
    </xf>
    <xf numFmtId="0" fontId="17" fillId="4" borderId="10" xfId="56" applyFont="1" applyFill="1" applyBorder="1" applyAlignment="1">
      <alignment horizontal="center" vertical="center"/>
    </xf>
    <xf numFmtId="0" fontId="16" fillId="4" borderId="7" xfId="56" applyFont="1" applyFill="1" applyBorder="1" applyAlignment="1">
      <alignment horizontal="center" vertical="center" wrapText="1"/>
    </xf>
    <xf numFmtId="0" fontId="16" fillId="4" borderId="8" xfId="56" applyFont="1" applyFill="1" applyBorder="1" applyAlignment="1">
      <alignment horizontal="center" vertical="center" wrapText="1"/>
    </xf>
    <xf numFmtId="0" fontId="16" fillId="4" borderId="9" xfId="56" applyFont="1" applyFill="1" applyBorder="1" applyAlignment="1">
      <alignment horizontal="center" vertical="center" wrapText="1"/>
    </xf>
    <xf numFmtId="0" fontId="16" fillId="4" borderId="10" xfId="56" applyFont="1" applyFill="1" applyBorder="1" applyAlignment="1">
      <alignment horizontal="center" vertical="center" wrapText="1"/>
    </xf>
    <xf numFmtId="0" fontId="16" fillId="4" borderId="11" xfId="56" applyFont="1" applyFill="1" applyBorder="1" applyAlignment="1">
      <alignment horizontal="center" vertical="center" wrapText="1"/>
    </xf>
    <xf numFmtId="0" fontId="16" fillId="4" borderId="6" xfId="58" applyFont="1" applyFill="1" applyBorder="1" applyAlignment="1">
      <alignment horizontal="center" vertical="center" wrapText="1"/>
    </xf>
    <xf numFmtId="49" fontId="16" fillId="0" borderId="6" xfId="0" applyNumberFormat="1" applyFont="1" applyBorder="1" applyAlignment="1">
      <alignment horizontal="left" vertical="center"/>
    </xf>
    <xf numFmtId="183" fontId="15" fillId="0" borderId="10" xfId="56" applyNumberFormat="1" applyFont="1" applyFill="1" applyBorder="1" applyAlignment="1">
      <alignment horizontal="left" vertical="center"/>
    </xf>
    <xf numFmtId="176" fontId="16" fillId="0" borderId="6" xfId="0" applyNumberFormat="1" applyFont="1" applyBorder="1" applyAlignment="1">
      <alignment vertical="center" shrinkToFit="1"/>
    </xf>
    <xf numFmtId="176" fontId="29" fillId="0" borderId="6" xfId="56" applyNumberFormat="1" applyFont="1" applyFill="1" applyBorder="1" applyAlignment="1">
      <alignment vertical="center" shrinkToFit="1"/>
    </xf>
    <xf numFmtId="178" fontId="30" fillId="0" borderId="6" xfId="56" applyNumberFormat="1" applyFont="1" applyFill="1" applyBorder="1" applyAlignment="1">
      <alignment vertical="center" shrinkToFit="1"/>
    </xf>
    <xf numFmtId="49" fontId="16" fillId="4" borderId="6" xfId="0" applyNumberFormat="1" applyFont="1" applyFill="1" applyBorder="1" applyAlignment="1">
      <alignment horizontal="left" vertical="center"/>
    </xf>
    <xf numFmtId="0" fontId="15" fillId="4" borderId="10" xfId="56" applyFont="1" applyFill="1" applyBorder="1" applyAlignment="1">
      <alignment vertical="center"/>
    </xf>
    <xf numFmtId="176" fontId="16" fillId="4" borderId="6" xfId="0" applyNumberFormat="1" applyFont="1" applyFill="1" applyBorder="1" applyAlignment="1" applyProtection="1">
      <alignment vertical="center" shrinkToFit="1"/>
      <protection locked="0"/>
    </xf>
    <xf numFmtId="176" fontId="29" fillId="4" borderId="6" xfId="56" applyNumberFormat="1" applyFont="1" applyFill="1" applyBorder="1" applyAlignment="1" applyProtection="1">
      <alignment vertical="center" shrinkToFit="1"/>
      <protection locked="0"/>
    </xf>
    <xf numFmtId="176" fontId="29" fillId="10" borderId="6" xfId="56" applyNumberFormat="1" applyFont="1" applyFill="1" applyBorder="1" applyAlignment="1">
      <alignment vertical="center" shrinkToFit="1"/>
    </xf>
    <xf numFmtId="176" fontId="29" fillId="4" borderId="7" xfId="56" applyNumberFormat="1" applyFont="1" applyFill="1" applyBorder="1" applyAlignment="1" applyProtection="1">
      <alignment vertical="center" shrinkToFit="1"/>
      <protection locked="0"/>
    </xf>
    <xf numFmtId="176" fontId="29" fillId="10" borderId="7" xfId="56" applyNumberFormat="1" applyFont="1" applyFill="1" applyBorder="1" applyAlignment="1">
      <alignment vertical="center" shrinkToFit="1"/>
    </xf>
    <xf numFmtId="183" fontId="15" fillId="4" borderId="10" xfId="56" applyNumberFormat="1" applyFont="1" applyFill="1" applyBorder="1" applyAlignment="1">
      <alignment horizontal="left" vertical="center"/>
    </xf>
    <xf numFmtId="184" fontId="15" fillId="4" borderId="10" xfId="56" applyNumberFormat="1" applyFont="1" applyFill="1" applyBorder="1" applyAlignment="1">
      <alignment horizontal="left" vertical="center"/>
    </xf>
    <xf numFmtId="184" fontId="15" fillId="4" borderId="13" xfId="56" applyNumberFormat="1" applyFont="1" applyFill="1" applyBorder="1" applyAlignment="1">
      <alignment horizontal="left" vertical="center"/>
    </xf>
    <xf numFmtId="0" fontId="15" fillId="4" borderId="13" xfId="56" applyFont="1" applyFill="1" applyBorder="1" applyAlignment="1">
      <alignment vertical="center"/>
    </xf>
    <xf numFmtId="183" fontId="15" fillId="4" borderId="13" xfId="56" applyNumberFormat="1" applyFont="1" applyFill="1" applyBorder="1" applyAlignment="1">
      <alignment horizontal="left" vertical="center"/>
    </xf>
    <xf numFmtId="0" fontId="15" fillId="4" borderId="9" xfId="56" applyFont="1" applyFill="1" applyBorder="1" applyAlignment="1">
      <alignment vertical="center"/>
    </xf>
    <xf numFmtId="0" fontId="15" fillId="4" borderId="0" xfId="56" applyFont="1" applyFill="1" applyAlignment="1">
      <alignment vertical="center"/>
    </xf>
    <xf numFmtId="49" fontId="22" fillId="4" borderId="8" xfId="0" applyNumberFormat="1" applyFont="1" applyFill="1" applyBorder="1" applyAlignment="1">
      <alignment horizontal="center" vertical="center"/>
    </xf>
    <xf numFmtId="49" fontId="16" fillId="4" borderId="9" xfId="0" applyNumberFormat="1" applyFont="1" applyFill="1" applyBorder="1" applyAlignment="1">
      <alignment horizontal="center" vertical="center"/>
    </xf>
    <xf numFmtId="176" fontId="16" fillId="4" borderId="6" xfId="0" applyNumberFormat="1" applyFont="1" applyFill="1" applyBorder="1" applyAlignment="1">
      <alignment vertical="center" shrinkToFit="1"/>
    </xf>
    <xf numFmtId="185" fontId="11" fillId="4" borderId="5" xfId="56" applyNumberFormat="1" applyFont="1" applyFill="1" applyBorder="1" applyAlignment="1">
      <alignment vertical="center"/>
    </xf>
    <xf numFmtId="0" fontId="31" fillId="0" borderId="0" xfId="0" applyFont="1" applyFill="1" applyBorder="1" applyAlignment="1" applyProtection="1"/>
    <xf numFmtId="0" fontId="31"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31" fillId="0" borderId="0" xfId="0" applyFont="1" applyProtection="1">
      <alignmen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4" fillId="0" borderId="0" xfId="0" applyFont="1" applyFill="1" applyBorder="1" applyAlignment="1" applyProtection="1">
      <alignment horizontal="right"/>
    </xf>
    <xf numFmtId="0" fontId="7" fillId="3" borderId="3" xfId="0" applyFont="1" applyFill="1" applyBorder="1" applyAlignment="1">
      <alignment horizontal="center" vertical="center" wrapText="1"/>
    </xf>
    <xf numFmtId="0" fontId="8" fillId="0" borderId="3" xfId="0" applyFont="1" applyBorder="1" applyAlignment="1">
      <alignment horizontal="left" vertical="center"/>
    </xf>
    <xf numFmtId="0" fontId="8" fillId="3" borderId="3" xfId="0" applyFont="1" applyFill="1" applyBorder="1" applyAlignment="1">
      <alignment horizontal="left" vertical="center"/>
    </xf>
    <xf numFmtId="0" fontId="9" fillId="3" borderId="3" xfId="0" applyFont="1" applyFill="1" applyBorder="1" applyAlignment="1">
      <alignment horizontal="center" vertical="center"/>
    </xf>
    <xf numFmtId="0" fontId="34" fillId="0" borderId="5" xfId="0" applyFont="1" applyFill="1" applyBorder="1" applyAlignment="1" applyProtection="1">
      <alignment horizontal="left" vertical="center" wrapText="1"/>
    </xf>
    <xf numFmtId="3" fontId="1" fillId="0" borderId="0" xfId="51" applyNumberFormat="1" applyFont="1" applyAlignment="1" applyProtection="1"/>
    <xf numFmtId="0" fontId="1" fillId="0" borderId="0" xfId="51" applyFont="1" applyProtection="1">
      <alignment vertical="center"/>
    </xf>
    <xf numFmtId="3" fontId="1" fillId="0" borderId="0" xfId="51" applyNumberFormat="1" applyFont="1" applyAlignment="1" applyProtection="1">
      <alignment horizontal="center"/>
    </xf>
    <xf numFmtId="3" fontId="1" fillId="0" borderId="0" xfId="51" applyNumberFormat="1" applyFont="1" applyFill="1" applyAlignment="1" applyProtection="1"/>
    <xf numFmtId="14" fontId="2" fillId="0" borderId="0" xfId="0" applyNumberFormat="1" applyFont="1" applyFill="1" applyBorder="1" applyAlignment="1" applyProtection="1">
      <alignment horizontal="center"/>
    </xf>
    <xf numFmtId="14" fontId="2" fillId="0" borderId="0" xfId="0" applyNumberFormat="1" applyFont="1" applyFill="1" applyBorder="1" applyAlignment="1" applyProtection="1">
      <alignment horizontal="right"/>
    </xf>
    <xf numFmtId="0" fontId="8" fillId="3" borderId="4" xfId="0" applyFont="1" applyFill="1" applyBorder="1" applyAlignment="1">
      <alignment horizontal="left" vertical="center"/>
    </xf>
    <xf numFmtId="0" fontId="6" fillId="0" borderId="4" xfId="0" applyFont="1" applyBorder="1" applyAlignment="1">
      <alignment horizontal="center" vertical="center"/>
    </xf>
    <xf numFmtId="0" fontId="6" fillId="3" borderId="4" xfId="0" applyFont="1" applyFill="1" applyBorder="1" applyAlignment="1">
      <alignment horizontal="center" vertical="center"/>
    </xf>
    <xf numFmtId="0" fontId="1" fillId="0" borderId="0" xfId="53" applyFill="1" applyBorder="1" applyAlignment="1">
      <alignment vertical="center"/>
    </xf>
    <xf numFmtId="0" fontId="3" fillId="0" borderId="0" xfId="53" applyFont="1" applyFill="1" applyBorder="1" applyAlignment="1">
      <alignment vertical="center"/>
    </xf>
    <xf numFmtId="0" fontId="24" fillId="0" borderId="0" xfId="55" applyFont="1" applyFill="1" applyBorder="1" applyAlignment="1">
      <alignment horizontal="center" vertical="center"/>
    </xf>
    <xf numFmtId="0" fontId="24" fillId="0" borderId="0" xfId="55" applyFont="1" applyFill="1" applyBorder="1" applyAlignment="1">
      <alignment vertical="center"/>
    </xf>
    <xf numFmtId="0" fontId="22" fillId="0" borderId="0" xfId="53" applyFont="1" applyFill="1" applyBorder="1" applyAlignment="1">
      <alignment horizontal="right" vertical="center"/>
    </xf>
    <xf numFmtId="0" fontId="22" fillId="0" borderId="0" xfId="53" applyFont="1" applyFill="1" applyBorder="1" applyAlignment="1">
      <alignment vertical="center"/>
    </xf>
    <xf numFmtId="0" fontId="3" fillId="0" borderId="7" xfId="53" applyFont="1" applyFill="1" applyBorder="1" applyAlignment="1">
      <alignment horizontal="center" vertical="center" wrapText="1"/>
    </xf>
    <xf numFmtId="0" fontId="33" fillId="0" borderId="6" xfId="55" applyFont="1" applyFill="1" applyBorder="1" applyAlignment="1">
      <alignment horizontal="center" vertical="center" wrapText="1"/>
    </xf>
    <xf numFmtId="0" fontId="26" fillId="0" borderId="6" xfId="53" applyFont="1" applyFill="1" applyBorder="1" applyAlignment="1">
      <alignment vertical="center"/>
    </xf>
    <xf numFmtId="186" fontId="31" fillId="0" borderId="6" xfId="49" applyNumberFormat="1" applyFont="1" applyFill="1" applyBorder="1" applyAlignment="1">
      <alignment vertical="center"/>
    </xf>
    <xf numFmtId="0" fontId="35" fillId="0" borderId="0" xfId="53" applyFont="1">
      <alignment vertical="center"/>
    </xf>
    <xf numFmtId="0" fontId="35" fillId="0" borderId="0" xfId="0" applyFont="1" applyFill="1" applyAlignment="1">
      <alignment vertical="center"/>
    </xf>
    <xf numFmtId="0" fontId="24" fillId="0" borderId="0" xfId="55" applyFont="1" applyAlignment="1">
      <alignment horizontal="center" vertical="center"/>
    </xf>
    <xf numFmtId="0" fontId="36" fillId="0" borderId="0" xfId="53" applyFont="1">
      <alignment vertical="center"/>
    </xf>
    <xf numFmtId="0" fontId="15" fillId="0" borderId="0" xfId="53" applyFont="1" applyAlignment="1">
      <alignment horizontal="right"/>
    </xf>
    <xf numFmtId="0" fontId="3" fillId="0" borderId="7" xfId="53" applyFont="1" applyBorder="1" applyAlignment="1">
      <alignment horizontal="center" vertical="center" wrapText="1"/>
    </xf>
    <xf numFmtId="0" fontId="3" fillId="0" borderId="6" xfId="53" applyFont="1" applyBorder="1" applyAlignment="1">
      <alignment horizontal="center" vertical="center" wrapText="1"/>
    </xf>
    <xf numFmtId="0" fontId="31" fillId="0" borderId="6" xfId="54" applyNumberFormat="1" applyFont="1" applyFill="1" applyBorder="1" applyAlignment="1">
      <alignment vertical="center" wrapText="1"/>
    </xf>
    <xf numFmtId="0" fontId="37" fillId="0" borderId="6" xfId="53" applyFont="1" applyBorder="1" applyAlignment="1">
      <alignment horizontal="center" vertical="center" wrapText="1"/>
    </xf>
    <xf numFmtId="181" fontId="37" fillId="0" borderId="6" xfId="53" applyNumberFormat="1" applyFont="1" applyBorder="1" applyAlignment="1">
      <alignment horizontal="center" vertical="center" wrapText="1"/>
    </xf>
    <xf numFmtId="186" fontId="31" fillId="0" borderId="6" xfId="49" applyNumberFormat="1" applyFont="1" applyFill="1" applyBorder="1" applyAlignment="1">
      <alignment horizontal="center" vertical="center"/>
    </xf>
    <xf numFmtId="0" fontId="4" fillId="0" borderId="0" xfId="0" applyFont="1" applyFill="1" applyBorder="1" applyAlignment="1" applyProtection="1"/>
    <xf numFmtId="0" fontId="1" fillId="4" borderId="0" xfId="0" applyFont="1" applyFill="1" applyAlignment="1">
      <alignment vertical="center"/>
    </xf>
    <xf numFmtId="0" fontId="23" fillId="2" borderId="0"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4" fillId="0" borderId="12" xfId="0" applyFont="1" applyFill="1" applyBorder="1" applyAlignment="1" applyProtection="1">
      <alignment horizontal="right"/>
    </xf>
    <xf numFmtId="0" fontId="0" fillId="0" borderId="6" xfId="0" applyBorder="1" applyAlignment="1">
      <alignment horizontal="center" vertical="center"/>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187" fontId="8" fillId="0" borderId="4" xfId="0" applyNumberFormat="1" applyFont="1" applyBorder="1" applyAlignment="1">
      <alignment horizontal="center" vertical="center"/>
    </xf>
    <xf numFmtId="0" fontId="38" fillId="0" borderId="0" xfId="0" applyFont="1" applyFill="1" applyBorder="1" applyAlignment="1" applyProtection="1">
      <alignment vertical="center"/>
    </xf>
    <xf numFmtId="0" fontId="23" fillId="2" borderId="0" xfId="0" applyFont="1" applyFill="1" applyAlignment="1" applyProtection="1">
      <alignment horizontal="center" vertical="center"/>
    </xf>
    <xf numFmtId="0" fontId="39" fillId="2" borderId="0" xfId="0" applyFont="1" applyFill="1" applyBorder="1" applyAlignment="1" applyProtection="1"/>
    <xf numFmtId="14" fontId="39" fillId="2" borderId="0" xfId="0" applyNumberFormat="1" applyFont="1" applyFill="1" applyBorder="1" applyAlignment="1" applyProtection="1">
      <alignment horizontal="center"/>
    </xf>
    <xf numFmtId="188" fontId="39" fillId="2" borderId="0" xfId="0" applyNumberFormat="1" applyFont="1" applyFill="1" applyBorder="1" applyAlignment="1" applyProtection="1">
      <alignment horizontal="center"/>
    </xf>
    <xf numFmtId="189" fontId="39" fillId="2" borderId="0" xfId="0" applyNumberFormat="1" applyFont="1" applyFill="1" applyBorder="1" applyAlignment="1" applyProtection="1">
      <alignment horizontal="center"/>
    </xf>
    <xf numFmtId="0" fontId="7" fillId="3" borderId="2"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8" fillId="3" borderId="3" xfId="0" applyFont="1" applyFill="1" applyBorder="1" applyAlignment="1">
      <alignment horizontal="center" vertical="center"/>
    </xf>
    <xf numFmtId="9" fontId="8" fillId="0" borderId="4" xfId="0" applyNumberFormat="1" applyFont="1" applyBorder="1" applyAlignment="1">
      <alignment horizontal="center" vertical="center"/>
    </xf>
    <xf numFmtId="49" fontId="16" fillId="4" borderId="6" xfId="0" applyNumberFormat="1" applyFont="1" applyFill="1" applyBorder="1" applyAlignment="1" quotePrefix="1">
      <alignment horizontal="left" vertical="center"/>
    </xf>
    <xf numFmtId="49" fontId="16" fillId="9" borderId="6" xfId="56" applyNumberFormat="1" applyFont="1" applyFill="1" applyBorder="1" applyAlignment="1" quotePrefix="1">
      <alignment horizontal="left" vertical="center" indent="1"/>
    </xf>
    <xf numFmtId="49" fontId="16" fillId="4" borderId="6" xfId="56" applyNumberFormat="1" applyFont="1" applyFill="1" applyBorder="1" applyAlignment="1" quotePrefix="1">
      <alignment vertical="center"/>
    </xf>
    <xf numFmtId="0" fontId="16" fillId="4" borderId="6" xfId="56" applyFont="1" applyFill="1" applyBorder="1" applyAlignment="1" quotePrefix="1">
      <alignment vertical="center"/>
    </xf>
    <xf numFmtId="0" fontId="16" fillId="9" borderId="6" xfId="56" applyFont="1" applyFill="1" applyBorder="1" applyAlignment="1" quotePrefix="1">
      <alignment horizontal="left" vertical="center" inden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4" xfId="49"/>
    <cellStyle name="常规 30" xfId="50"/>
    <cellStyle name="常规 8" xfId="51"/>
    <cellStyle name="常规 16" xfId="52"/>
    <cellStyle name="常规_附件：2012年出口退税基数及超基数上解情况表 2" xfId="53"/>
    <cellStyle name="常规_附件：2012年出口退税基数及超基数上解情况表" xfId="54"/>
    <cellStyle name="常规 15 4" xfId="55"/>
    <cellStyle name="常规 2" xfId="56"/>
    <cellStyle name="常规 6" xfId="57"/>
    <cellStyle name="常规 2 2" xfId="58"/>
    <cellStyle name="常规 11 7" xfId="59"/>
  </cellStyles>
  <dxfs count="2">
    <dxf>
      <font>
        <color rgb="FF9C0006"/>
      </font>
      <fill>
        <patternFill patternType="solid">
          <bgColor rgb="FFFFC7CE"/>
        </patternFill>
      </fill>
    </dxf>
    <dxf>
      <font>
        <name val=""/>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0635;&#20426;&#21191;&#65288;&#20869;&#32593;&#65289;\2024&#24180;\&#39044;&#31639;\&#39044;&#31639;&#32534;&#21046;&#22871;&#34920;\&#28514;&#24029;&#21439;&#38468;&#20214;3&#65294;2024&#24180;&#22320;&#26041;&#36130;&#25919;&#39044;&#31639;&#34920;&#65288;&#20154;&#22823;&#25209;&#22797;&#21475;&#24452;&#65289;20240201&#26356;&#260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21439;&#36130;&#25919;&#39044;&#31639;&#20844;&#24320;\&#39044;&#31639;&#22871;&#34920;\411526_&#28514;&#24029;&#21439;_2025&#24180;&#22320;&#26041;&#36130;&#25919;&#39044;&#31639;&#34920;&#65288;&#20154;&#22823;&#25209;&#22797;&#21475;&#24452;&#65289;_20250310%201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B7" t="str">
            <v>1100802</v>
          </cell>
        </row>
        <row r="7">
          <cell r="D7">
            <v>172248</v>
          </cell>
          <cell r="E7">
            <v>172290</v>
          </cell>
          <cell r="F7">
            <v>136925</v>
          </cell>
        </row>
        <row r="8">
          <cell r="B8" t="str">
            <v>103010202</v>
          </cell>
        </row>
        <row r="9">
          <cell r="B9" t="str">
            <v>1030112</v>
          </cell>
        </row>
        <row r="10">
          <cell r="B10" t="str">
            <v>1030129</v>
          </cell>
        </row>
        <row r="11">
          <cell r="B11" t="str">
            <v>1030146</v>
          </cell>
        </row>
        <row r="11">
          <cell r="D11">
            <v>1418</v>
          </cell>
          <cell r="E11">
            <v>2431</v>
          </cell>
          <cell r="F11">
            <v>1432</v>
          </cell>
        </row>
        <row r="12">
          <cell r="B12" t="str">
            <v>1030147</v>
          </cell>
        </row>
        <row r="12">
          <cell r="D12">
            <v>315</v>
          </cell>
          <cell r="E12">
            <v>1061</v>
          </cell>
          <cell r="F12">
            <v>318</v>
          </cell>
        </row>
        <row r="13">
          <cell r="B13" t="str">
            <v>103014801</v>
          </cell>
        </row>
        <row r="13">
          <cell r="D13">
            <v>154700</v>
          </cell>
          <cell r="E13">
            <v>108587</v>
          </cell>
          <cell r="F13">
            <v>156247</v>
          </cell>
        </row>
        <row r="14">
          <cell r="B14" t="str">
            <v>103014802</v>
          </cell>
        </row>
        <row r="14">
          <cell r="E14">
            <v>242</v>
          </cell>
        </row>
        <row r="15">
          <cell r="B15" t="str">
            <v>103014803</v>
          </cell>
        </row>
        <row r="16">
          <cell r="B16" t="str">
            <v>103014898</v>
          </cell>
        </row>
        <row r="16">
          <cell r="E16">
            <v>-4974</v>
          </cell>
        </row>
        <row r="17">
          <cell r="B17" t="str">
            <v>103014899</v>
          </cell>
        </row>
        <row r="17">
          <cell r="E17">
            <v>17909</v>
          </cell>
        </row>
        <row r="18">
          <cell r="B18" t="str">
            <v>103015002</v>
          </cell>
        </row>
        <row r="19">
          <cell r="B19" t="str">
            <v>103015501</v>
          </cell>
        </row>
        <row r="20">
          <cell r="B20" t="str">
            <v>103015502</v>
          </cell>
        </row>
        <row r="21">
          <cell r="B21" t="str">
            <v>1030156</v>
          </cell>
        </row>
        <row r="21">
          <cell r="D21">
            <v>474</v>
          </cell>
          <cell r="E21">
            <v>13</v>
          </cell>
          <cell r="F21">
            <v>479</v>
          </cell>
        </row>
        <row r="22">
          <cell r="B22" t="str">
            <v>1030157</v>
          </cell>
        </row>
        <row r="23">
          <cell r="B23" t="str">
            <v>103015803</v>
          </cell>
        </row>
        <row r="24">
          <cell r="B24" t="str">
            <v>1030159</v>
          </cell>
        </row>
        <row r="25">
          <cell r="B25" t="str">
            <v>1030178</v>
          </cell>
        </row>
        <row r="25">
          <cell r="D25">
            <v>810</v>
          </cell>
          <cell r="E25">
            <v>1250</v>
          </cell>
          <cell r="F25">
            <v>818</v>
          </cell>
        </row>
        <row r="26">
          <cell r="B26" t="str">
            <v>103018003</v>
          </cell>
        </row>
        <row r="27">
          <cell r="B27" t="str">
            <v>103018004</v>
          </cell>
        </row>
        <row r="28">
          <cell r="B28" t="str">
            <v>103018005</v>
          </cell>
        </row>
        <row r="29">
          <cell r="B29" t="str">
            <v>103018006</v>
          </cell>
        </row>
        <row r="30">
          <cell r="B30" t="str">
            <v>103018007</v>
          </cell>
        </row>
        <row r="31">
          <cell r="B31" t="str">
            <v>1030182</v>
          </cell>
        </row>
        <row r="32">
          <cell r="B32" t="str">
            <v>1030183</v>
          </cell>
        </row>
        <row r="33">
          <cell r="B33" t="str">
            <v>1030199</v>
          </cell>
        </row>
        <row r="34">
          <cell r="B34" t="str">
            <v>1031003</v>
          </cell>
        </row>
        <row r="35">
          <cell r="B35" t="str">
            <v>1031005</v>
          </cell>
        </row>
        <row r="36">
          <cell r="B36" t="str">
            <v>103100601</v>
          </cell>
        </row>
        <row r="37">
          <cell r="B37" t="str">
            <v>103100602</v>
          </cell>
        </row>
        <row r="38">
          <cell r="B38" t="str">
            <v>103100699</v>
          </cell>
        </row>
        <row r="39">
          <cell r="B39" t="str">
            <v>1031008</v>
          </cell>
        </row>
        <row r="40">
          <cell r="B40" t="str">
            <v>1031009</v>
          </cell>
        </row>
        <row r="41">
          <cell r="B41" t="str">
            <v>1031010</v>
          </cell>
        </row>
        <row r="42">
          <cell r="B42" t="str">
            <v>1031011</v>
          </cell>
        </row>
        <row r="43">
          <cell r="B43" t="str">
            <v>1031012</v>
          </cell>
        </row>
        <row r="44">
          <cell r="B44" t="str">
            <v>103101301</v>
          </cell>
        </row>
        <row r="45">
          <cell r="B45" t="str">
            <v>103101399</v>
          </cell>
        </row>
        <row r="46">
          <cell r="B46" t="str">
            <v>1031014</v>
          </cell>
        </row>
        <row r="47">
          <cell r="B47" t="str">
            <v>103109998</v>
          </cell>
        </row>
        <row r="48">
          <cell r="B48" t="str">
            <v>103109999</v>
          </cell>
        </row>
        <row r="49">
          <cell r="B49" t="str">
            <v>11004</v>
          </cell>
        </row>
        <row r="49">
          <cell r="D49">
            <v>1357</v>
          </cell>
          <cell r="E49">
            <v>20399</v>
          </cell>
          <cell r="F49">
            <v>1388</v>
          </cell>
        </row>
        <row r="50">
          <cell r="B50" t="str">
            <v>1100413</v>
          </cell>
        </row>
        <row r="51">
          <cell r="B51" t="str">
            <v>1100491</v>
          </cell>
        </row>
        <row r="52">
          <cell r="B52" t="str">
            <v>110060301</v>
          </cell>
        </row>
        <row r="53">
          <cell r="B53" t="str">
            <v>110060302</v>
          </cell>
        </row>
        <row r="54">
          <cell r="B54" t="str">
            <v>110060399</v>
          </cell>
        </row>
        <row r="55">
          <cell r="B55" t="str">
            <v>11006039991</v>
          </cell>
        </row>
        <row r="56">
          <cell r="B56" t="str">
            <v>110090202</v>
          </cell>
        </row>
        <row r="57">
          <cell r="B57" t="str">
            <v>110090203</v>
          </cell>
        </row>
        <row r="58">
          <cell r="B58" t="str">
            <v>110090204</v>
          </cell>
        </row>
        <row r="59">
          <cell r="B59" t="str">
            <v>110090205</v>
          </cell>
        </row>
        <row r="60">
          <cell r="B60" t="str">
            <v>110090206</v>
          </cell>
        </row>
        <row r="61">
          <cell r="B61" t="str">
            <v>110090207</v>
          </cell>
        </row>
        <row r="62">
          <cell r="B62" t="str">
            <v>11009029901</v>
          </cell>
        </row>
        <row r="63">
          <cell r="B63" t="str">
            <v>11009029991</v>
          </cell>
        </row>
        <row r="64">
          <cell r="B64" t="str">
            <v>1101102</v>
          </cell>
        </row>
        <row r="64">
          <cell r="E64">
            <v>177800</v>
          </cell>
        </row>
        <row r="65">
          <cell r="B65" t="str">
            <v>1102201</v>
          </cell>
        </row>
        <row r="66">
          <cell r="B66" t="str">
            <v>1050402</v>
          </cell>
        </row>
        <row r="67">
          <cell r="B67" t="str">
            <v>2059801</v>
          </cell>
        </row>
        <row r="68">
          <cell r="B68" t="str">
            <v>2059802</v>
          </cell>
        </row>
        <row r="69">
          <cell r="B69" t="str">
            <v>2059803</v>
          </cell>
        </row>
        <row r="70">
          <cell r="B70" t="str">
            <v>2059804</v>
          </cell>
        </row>
        <row r="71">
          <cell r="B71" t="str">
            <v>2059899</v>
          </cell>
        </row>
        <row r="72">
          <cell r="B72" t="str">
            <v>2061001</v>
          </cell>
        </row>
        <row r="73">
          <cell r="B73" t="str">
            <v>2061002</v>
          </cell>
        </row>
        <row r="74">
          <cell r="B74" t="str">
            <v>2061003</v>
          </cell>
        </row>
        <row r="75">
          <cell r="B75" t="str">
            <v>2061004</v>
          </cell>
        </row>
        <row r="76">
          <cell r="B76" t="str">
            <v>2061005</v>
          </cell>
        </row>
        <row r="77">
          <cell r="B77" t="str">
            <v>2061099</v>
          </cell>
        </row>
        <row r="78">
          <cell r="B78" t="str">
            <v>2069801</v>
          </cell>
        </row>
        <row r="79">
          <cell r="B79" t="str">
            <v>2069802</v>
          </cell>
        </row>
        <row r="80">
          <cell r="B80" t="str">
            <v>2069803</v>
          </cell>
        </row>
        <row r="81">
          <cell r="B81" t="str">
            <v>2069804</v>
          </cell>
        </row>
        <row r="82">
          <cell r="B82" t="str">
            <v>2069805</v>
          </cell>
        </row>
        <row r="83">
          <cell r="B83" t="str">
            <v>2069899</v>
          </cell>
        </row>
        <row r="84">
          <cell r="B84" t="str">
            <v>2070701</v>
          </cell>
        </row>
        <row r="85">
          <cell r="B85" t="str">
            <v>2070702</v>
          </cell>
        </row>
        <row r="85">
          <cell r="E85">
            <v>2</v>
          </cell>
        </row>
        <row r="86">
          <cell r="B86" t="str">
            <v>2070703</v>
          </cell>
        </row>
        <row r="87">
          <cell r="B87" t="str">
            <v>2070704</v>
          </cell>
        </row>
        <row r="88">
          <cell r="B88" t="str">
            <v>2070799</v>
          </cell>
        </row>
        <row r="89">
          <cell r="B89" t="str">
            <v>2070901</v>
          </cell>
        </row>
        <row r="90">
          <cell r="B90" t="str">
            <v>2070902</v>
          </cell>
        </row>
        <row r="91">
          <cell r="B91" t="str">
            <v>2070903</v>
          </cell>
        </row>
        <row r="92">
          <cell r="B92" t="str">
            <v>2070904</v>
          </cell>
        </row>
        <row r="93">
          <cell r="B93" t="str">
            <v>2070999</v>
          </cell>
        </row>
        <row r="94">
          <cell r="B94" t="str">
            <v>2071001</v>
          </cell>
        </row>
        <row r="95">
          <cell r="B95" t="str">
            <v>2071099</v>
          </cell>
        </row>
        <row r="96">
          <cell r="B96" t="str">
            <v>2079801</v>
          </cell>
        </row>
        <row r="97">
          <cell r="B97" t="str">
            <v>2079802</v>
          </cell>
        </row>
        <row r="98">
          <cell r="B98" t="str">
            <v>2079803</v>
          </cell>
        </row>
        <row r="99">
          <cell r="B99" t="str">
            <v>2079804</v>
          </cell>
        </row>
        <row r="100">
          <cell r="B100" t="str">
            <v>2079805</v>
          </cell>
        </row>
        <row r="101">
          <cell r="B101" t="str">
            <v>2079899</v>
          </cell>
        </row>
        <row r="102">
          <cell r="B102" t="str">
            <v>2089801</v>
          </cell>
        </row>
        <row r="103">
          <cell r="B103" t="str">
            <v>2089802</v>
          </cell>
        </row>
        <row r="104">
          <cell r="B104" t="str">
            <v>2089899</v>
          </cell>
        </row>
        <row r="104">
          <cell r="F104">
            <v>303</v>
          </cell>
        </row>
        <row r="105">
          <cell r="B105" t="str">
            <v>2109801</v>
          </cell>
        </row>
        <row r="106">
          <cell r="B106" t="str">
            <v>2109802</v>
          </cell>
        </row>
        <row r="107">
          <cell r="B107" t="str">
            <v>2109803</v>
          </cell>
        </row>
        <row r="108">
          <cell r="B108" t="str">
            <v>2109804</v>
          </cell>
        </row>
        <row r="109">
          <cell r="B109" t="str">
            <v>2109899</v>
          </cell>
        </row>
        <row r="110">
          <cell r="B110" t="str">
            <v>2116001</v>
          </cell>
        </row>
        <row r="111">
          <cell r="B111" t="str">
            <v>2116002</v>
          </cell>
        </row>
        <row r="112">
          <cell r="B112" t="str">
            <v>2116003</v>
          </cell>
        </row>
        <row r="113">
          <cell r="B113" t="str">
            <v>2116099</v>
          </cell>
        </row>
        <row r="114">
          <cell r="B114" t="str">
            <v>2116101</v>
          </cell>
        </row>
        <row r="115">
          <cell r="B115" t="str">
            <v>2116102</v>
          </cell>
        </row>
        <row r="116">
          <cell r="B116" t="str">
            <v>2116103</v>
          </cell>
        </row>
        <row r="117">
          <cell r="B117" t="str">
            <v>2116104</v>
          </cell>
        </row>
        <row r="118">
          <cell r="B118" t="str">
            <v>2119801</v>
          </cell>
        </row>
        <row r="119">
          <cell r="B119" t="str">
            <v>2119802</v>
          </cell>
        </row>
        <row r="120">
          <cell r="B120" t="str">
            <v>2119803</v>
          </cell>
        </row>
        <row r="121">
          <cell r="B121" t="str">
            <v>2119899</v>
          </cell>
        </row>
        <row r="122">
          <cell r="B122" t="str">
            <v>2120801</v>
          </cell>
        </row>
        <row r="122">
          <cell r="E122">
            <v>62294</v>
          </cell>
        </row>
        <row r="123">
          <cell r="B123" t="str">
            <v>2120802</v>
          </cell>
        </row>
        <row r="123">
          <cell r="E123">
            <v>5017</v>
          </cell>
        </row>
        <row r="124">
          <cell r="B124" t="str">
            <v>2120803</v>
          </cell>
        </row>
        <row r="124">
          <cell r="E124">
            <v>66221</v>
          </cell>
        </row>
        <row r="125">
          <cell r="B125" t="str">
            <v>2120804</v>
          </cell>
        </row>
        <row r="125">
          <cell r="E125">
            <v>23118</v>
          </cell>
        </row>
        <row r="126">
          <cell r="B126" t="str">
            <v>2120805</v>
          </cell>
        </row>
        <row r="126">
          <cell r="E126">
            <v>2656</v>
          </cell>
        </row>
        <row r="127">
          <cell r="B127" t="str">
            <v>2120806</v>
          </cell>
        </row>
        <row r="128">
          <cell r="B128" t="str">
            <v>2120807</v>
          </cell>
        </row>
        <row r="128">
          <cell r="E128">
            <v>92</v>
          </cell>
        </row>
        <row r="129">
          <cell r="B129" t="str">
            <v>2120809</v>
          </cell>
        </row>
        <row r="129">
          <cell r="E129">
            <v>487</v>
          </cell>
        </row>
        <row r="130">
          <cell r="B130" t="str">
            <v>2120810</v>
          </cell>
        </row>
        <row r="130">
          <cell r="E130">
            <v>1210</v>
          </cell>
        </row>
        <row r="131">
          <cell r="B131" t="str">
            <v>2120811</v>
          </cell>
        </row>
        <row r="131">
          <cell r="E131">
            <v>637</v>
          </cell>
        </row>
        <row r="132">
          <cell r="B132" t="str">
            <v>2120813</v>
          </cell>
        </row>
        <row r="133">
          <cell r="B133" t="str">
            <v>2120814</v>
          </cell>
        </row>
        <row r="134">
          <cell r="B134" t="str">
            <v>2120815</v>
          </cell>
        </row>
        <row r="135">
          <cell r="B135" t="str">
            <v>2120816</v>
          </cell>
        </row>
        <row r="135">
          <cell r="E135">
            <v>34</v>
          </cell>
        </row>
        <row r="136">
          <cell r="B136" t="str">
            <v>2120899</v>
          </cell>
        </row>
        <row r="136">
          <cell r="D136">
            <v>161055</v>
          </cell>
          <cell r="E136">
            <v>1345</v>
          </cell>
          <cell r="F136">
            <v>145876</v>
          </cell>
        </row>
        <row r="137">
          <cell r="B137" t="str">
            <v>2121001</v>
          </cell>
        </row>
        <row r="138">
          <cell r="B138" t="str">
            <v>2121002</v>
          </cell>
        </row>
        <row r="139">
          <cell r="B139" t="str">
            <v>2121099</v>
          </cell>
        </row>
        <row r="140">
          <cell r="B140" t="str">
            <v>21211</v>
          </cell>
        </row>
        <row r="141">
          <cell r="B141" t="str">
            <v>2121301</v>
          </cell>
        </row>
        <row r="142">
          <cell r="B142" t="str">
            <v>2121302</v>
          </cell>
        </row>
        <row r="143">
          <cell r="B143" t="str">
            <v>2121303</v>
          </cell>
        </row>
        <row r="144">
          <cell r="B144" t="str">
            <v>2121304</v>
          </cell>
        </row>
        <row r="145">
          <cell r="B145" t="str">
            <v>2121399</v>
          </cell>
        </row>
        <row r="146">
          <cell r="B146" t="str">
            <v>2121401</v>
          </cell>
        </row>
        <row r="147">
          <cell r="B147" t="str">
            <v>2121402</v>
          </cell>
        </row>
        <row r="148">
          <cell r="B148" t="str">
            <v>2121499</v>
          </cell>
        </row>
        <row r="149">
          <cell r="B149" t="str">
            <v>2121501</v>
          </cell>
        </row>
        <row r="150">
          <cell r="B150" t="str">
            <v>2121502</v>
          </cell>
        </row>
        <row r="151">
          <cell r="B151" t="str">
            <v>2121599</v>
          </cell>
        </row>
        <row r="152">
          <cell r="B152" t="str">
            <v>2121601</v>
          </cell>
        </row>
        <row r="153">
          <cell r="B153" t="str">
            <v>2121602</v>
          </cell>
        </row>
        <row r="154">
          <cell r="B154" t="str">
            <v>2121699</v>
          </cell>
        </row>
        <row r="154">
          <cell r="E154">
            <v>14935</v>
          </cell>
        </row>
        <row r="155">
          <cell r="B155" t="str">
            <v>2121701</v>
          </cell>
        </row>
        <row r="156">
          <cell r="B156" t="str">
            <v>2121702</v>
          </cell>
        </row>
        <row r="157">
          <cell r="B157" t="str">
            <v>2121703</v>
          </cell>
        </row>
        <row r="158">
          <cell r="B158" t="str">
            <v>2121704</v>
          </cell>
        </row>
        <row r="159">
          <cell r="B159" t="str">
            <v>2121799</v>
          </cell>
        </row>
        <row r="160">
          <cell r="B160" t="str">
            <v>2121801</v>
          </cell>
        </row>
        <row r="161">
          <cell r="B161" t="str">
            <v>2121899</v>
          </cell>
        </row>
        <row r="162">
          <cell r="B162" t="str">
            <v>2121901</v>
          </cell>
        </row>
        <row r="163">
          <cell r="B163" t="str">
            <v>2121902</v>
          </cell>
        </row>
        <row r="164">
          <cell r="B164" t="str">
            <v>2121903</v>
          </cell>
        </row>
        <row r="165">
          <cell r="B165" t="str">
            <v>2121904</v>
          </cell>
        </row>
        <row r="166">
          <cell r="B166" t="str">
            <v>2121905</v>
          </cell>
        </row>
        <row r="167">
          <cell r="B167" t="str">
            <v>2121906</v>
          </cell>
        </row>
        <row r="168">
          <cell r="B168" t="str">
            <v>2121907</v>
          </cell>
        </row>
        <row r="169">
          <cell r="B169" t="str">
            <v>2121999</v>
          </cell>
        </row>
        <row r="169">
          <cell r="E169">
            <v>7300</v>
          </cell>
        </row>
        <row r="170">
          <cell r="B170" t="str">
            <v>2129801</v>
          </cell>
        </row>
        <row r="171">
          <cell r="B171" t="str">
            <v>2129899</v>
          </cell>
        </row>
        <row r="172">
          <cell r="B172" t="str">
            <v>2136601</v>
          </cell>
        </row>
        <row r="172">
          <cell r="E172">
            <v>17</v>
          </cell>
          <cell r="F172">
            <v>10</v>
          </cell>
        </row>
        <row r="173">
          <cell r="B173" t="str">
            <v>2136602</v>
          </cell>
        </row>
        <row r="174">
          <cell r="B174" t="str">
            <v>2136603</v>
          </cell>
        </row>
        <row r="175">
          <cell r="B175" t="str">
            <v>2136699</v>
          </cell>
        </row>
        <row r="175">
          <cell r="D175">
            <v>10</v>
          </cell>
        </row>
        <row r="176">
          <cell r="B176" t="str">
            <v>2136701</v>
          </cell>
        </row>
        <row r="177">
          <cell r="B177" t="str">
            <v>2136702</v>
          </cell>
        </row>
        <row r="178">
          <cell r="B178" t="str">
            <v>2136703</v>
          </cell>
        </row>
        <row r="179">
          <cell r="B179" t="str">
            <v>2136799</v>
          </cell>
        </row>
        <row r="180">
          <cell r="B180" t="str">
            <v>2136901</v>
          </cell>
        </row>
        <row r="180">
          <cell r="D180">
            <v>300</v>
          </cell>
        </row>
        <row r="181">
          <cell r="B181" t="str">
            <v>2136902</v>
          </cell>
        </row>
        <row r="182">
          <cell r="B182" t="str">
            <v>2136903</v>
          </cell>
        </row>
        <row r="183">
          <cell r="B183" t="str">
            <v>2136999</v>
          </cell>
        </row>
        <row r="184">
          <cell r="B184" t="str">
            <v>2137001</v>
          </cell>
        </row>
        <row r="185">
          <cell r="B185" t="str">
            <v>2137099</v>
          </cell>
        </row>
        <row r="186">
          <cell r="B186" t="str">
            <v>2137101</v>
          </cell>
        </row>
        <row r="187">
          <cell r="B187" t="str">
            <v>2137102</v>
          </cell>
        </row>
        <row r="188">
          <cell r="B188" t="str">
            <v>2137103</v>
          </cell>
        </row>
        <row r="189">
          <cell r="B189" t="str">
            <v>2137199</v>
          </cell>
        </row>
        <row r="190">
          <cell r="B190" t="str">
            <v>2137201</v>
          </cell>
        </row>
        <row r="190">
          <cell r="E190">
            <v>218</v>
          </cell>
        </row>
        <row r="191">
          <cell r="B191" t="str">
            <v>2137202</v>
          </cell>
        </row>
        <row r="191">
          <cell r="E191">
            <v>134</v>
          </cell>
        </row>
        <row r="192">
          <cell r="B192" t="str">
            <v>2137299</v>
          </cell>
        </row>
        <row r="193">
          <cell r="B193" t="str">
            <v>2137301</v>
          </cell>
        </row>
        <row r="194">
          <cell r="B194" t="str">
            <v>2137302</v>
          </cell>
        </row>
        <row r="195">
          <cell r="B195" t="str">
            <v>2137399</v>
          </cell>
        </row>
        <row r="196">
          <cell r="B196" t="str">
            <v>2137401</v>
          </cell>
        </row>
        <row r="196">
          <cell r="E196">
            <v>415</v>
          </cell>
        </row>
        <row r="197">
          <cell r="B197" t="str">
            <v>2137499</v>
          </cell>
        </row>
        <row r="198">
          <cell r="B198" t="str">
            <v>2139801</v>
          </cell>
        </row>
        <row r="199">
          <cell r="B199" t="str">
            <v>2139802</v>
          </cell>
        </row>
        <row r="200">
          <cell r="B200" t="str">
            <v>2139899</v>
          </cell>
        </row>
        <row r="201">
          <cell r="B201" t="str">
            <v>2146001</v>
          </cell>
        </row>
        <row r="202">
          <cell r="B202" t="str">
            <v>2146002</v>
          </cell>
        </row>
        <row r="203">
          <cell r="B203" t="str">
            <v>2146003</v>
          </cell>
        </row>
        <row r="204">
          <cell r="B204" t="str">
            <v>2146099</v>
          </cell>
        </row>
        <row r="205">
          <cell r="B205" t="str">
            <v>2146201</v>
          </cell>
        </row>
        <row r="206">
          <cell r="B206" t="str">
            <v>2146202</v>
          </cell>
        </row>
        <row r="207">
          <cell r="B207" t="str">
            <v>2146203</v>
          </cell>
        </row>
        <row r="208">
          <cell r="B208" t="str">
            <v>2146299</v>
          </cell>
        </row>
        <row r="209">
          <cell r="B209" t="str">
            <v>2146401</v>
          </cell>
        </row>
        <row r="210">
          <cell r="B210" t="str">
            <v>2146402</v>
          </cell>
        </row>
        <row r="211">
          <cell r="B211" t="str">
            <v>2146403</v>
          </cell>
        </row>
        <row r="212">
          <cell r="B212" t="str">
            <v>2146404</v>
          </cell>
        </row>
        <row r="213">
          <cell r="B213" t="str">
            <v>2146405</v>
          </cell>
        </row>
        <row r="214">
          <cell r="B214" t="str">
            <v>2146406</v>
          </cell>
        </row>
        <row r="215">
          <cell r="B215" t="str">
            <v>2146407</v>
          </cell>
        </row>
        <row r="216">
          <cell r="B216" t="str">
            <v>2146499</v>
          </cell>
        </row>
        <row r="217">
          <cell r="B217" t="str">
            <v>2146801</v>
          </cell>
        </row>
        <row r="218">
          <cell r="B218" t="str">
            <v>2146802</v>
          </cell>
        </row>
        <row r="219">
          <cell r="B219" t="str">
            <v>2146803</v>
          </cell>
        </row>
        <row r="220">
          <cell r="B220" t="str">
            <v>2146804</v>
          </cell>
        </row>
        <row r="221">
          <cell r="B221" t="str">
            <v>2146805</v>
          </cell>
        </row>
        <row r="222">
          <cell r="B222" t="str">
            <v>2146899</v>
          </cell>
        </row>
        <row r="223">
          <cell r="B223" t="str">
            <v>2146901</v>
          </cell>
        </row>
        <row r="224">
          <cell r="B224" t="str">
            <v>2146902</v>
          </cell>
        </row>
        <row r="225">
          <cell r="B225" t="str">
            <v>2146903</v>
          </cell>
        </row>
        <row r="226">
          <cell r="B226" t="str">
            <v>2146904</v>
          </cell>
        </row>
        <row r="227">
          <cell r="B227" t="str">
            <v>2146906</v>
          </cell>
        </row>
        <row r="228">
          <cell r="B228" t="str">
            <v>2146907</v>
          </cell>
        </row>
        <row r="229">
          <cell r="B229" t="str">
            <v>2146908</v>
          </cell>
        </row>
        <row r="230">
          <cell r="B230" t="str">
            <v>2146909</v>
          </cell>
        </row>
        <row r="231">
          <cell r="B231" t="str">
            <v>2146999</v>
          </cell>
        </row>
        <row r="232">
          <cell r="B232" t="str">
            <v>2147001</v>
          </cell>
        </row>
        <row r="233">
          <cell r="B233" t="str">
            <v>2147099</v>
          </cell>
        </row>
        <row r="234">
          <cell r="B234" t="str">
            <v>2147101</v>
          </cell>
        </row>
        <row r="235">
          <cell r="B235" t="str">
            <v>2147199</v>
          </cell>
        </row>
        <row r="236">
          <cell r="B236" t="str">
            <v>21472</v>
          </cell>
        </row>
        <row r="237">
          <cell r="B237" t="str">
            <v>2149801</v>
          </cell>
        </row>
        <row r="238">
          <cell r="B238" t="str">
            <v>2149802</v>
          </cell>
        </row>
        <row r="239">
          <cell r="B239" t="str">
            <v>2149803</v>
          </cell>
        </row>
        <row r="240">
          <cell r="B240" t="str">
            <v>2149804</v>
          </cell>
        </row>
        <row r="241">
          <cell r="B241" t="str">
            <v>2149899</v>
          </cell>
        </row>
        <row r="242">
          <cell r="B242" t="str">
            <v>2156201</v>
          </cell>
        </row>
        <row r="243">
          <cell r="B243" t="str">
            <v>2156202</v>
          </cell>
        </row>
        <row r="244">
          <cell r="B244" t="str">
            <v>2156299</v>
          </cell>
        </row>
        <row r="245">
          <cell r="B245" t="str">
            <v>2159801</v>
          </cell>
        </row>
        <row r="246">
          <cell r="B246" t="str">
            <v>2159802</v>
          </cell>
        </row>
        <row r="246">
          <cell r="E246">
            <v>236</v>
          </cell>
        </row>
        <row r="247">
          <cell r="B247" t="str">
            <v>2159803</v>
          </cell>
        </row>
        <row r="248">
          <cell r="B248" t="str">
            <v>2159899</v>
          </cell>
        </row>
        <row r="249">
          <cell r="B249" t="str">
            <v>2170402</v>
          </cell>
        </row>
        <row r="250">
          <cell r="B250" t="str">
            <v>2170403</v>
          </cell>
        </row>
        <row r="251">
          <cell r="B251" t="str">
            <v>2200601</v>
          </cell>
        </row>
        <row r="252">
          <cell r="B252" t="str">
            <v>2200602</v>
          </cell>
        </row>
        <row r="253">
          <cell r="B253" t="str">
            <v>2219801</v>
          </cell>
        </row>
        <row r="254">
          <cell r="B254" t="str">
            <v>2219899</v>
          </cell>
        </row>
        <row r="255">
          <cell r="B255" t="str">
            <v>2229801</v>
          </cell>
        </row>
        <row r="256">
          <cell r="B256" t="str">
            <v>2229899</v>
          </cell>
        </row>
        <row r="257">
          <cell r="B257" t="str">
            <v>2249801</v>
          </cell>
        </row>
        <row r="258">
          <cell r="B258" t="str">
            <v>2249802</v>
          </cell>
        </row>
        <row r="259">
          <cell r="B259" t="str">
            <v>2249899</v>
          </cell>
        </row>
        <row r="260">
          <cell r="B260" t="str">
            <v>2290401</v>
          </cell>
        </row>
        <row r="261">
          <cell r="B261" t="str">
            <v>2290402</v>
          </cell>
        </row>
        <row r="261">
          <cell r="E261">
            <v>23587</v>
          </cell>
        </row>
        <row r="262">
          <cell r="B262" t="str">
            <v>2290403</v>
          </cell>
        </row>
        <row r="262">
          <cell r="D262">
            <v>30350</v>
          </cell>
        </row>
        <row r="263">
          <cell r="B263" t="str">
            <v>2290802</v>
          </cell>
        </row>
        <row r="264">
          <cell r="B264" t="str">
            <v>2290803</v>
          </cell>
        </row>
        <row r="265">
          <cell r="B265" t="str">
            <v>2290804</v>
          </cell>
        </row>
        <row r="266">
          <cell r="B266" t="str">
            <v>2290805</v>
          </cell>
        </row>
        <row r="267">
          <cell r="B267" t="str">
            <v>2290806</v>
          </cell>
        </row>
        <row r="268">
          <cell r="B268" t="str">
            <v>2290807</v>
          </cell>
        </row>
        <row r="269">
          <cell r="B269" t="str">
            <v>2290808</v>
          </cell>
        </row>
        <row r="270">
          <cell r="B270" t="str">
            <v>2290899</v>
          </cell>
        </row>
        <row r="271">
          <cell r="B271" t="str">
            <v>2290901</v>
          </cell>
        </row>
        <row r="272">
          <cell r="B272" t="str">
            <v>2291001</v>
          </cell>
        </row>
        <row r="273">
          <cell r="B273" t="str">
            <v>2296001</v>
          </cell>
        </row>
        <row r="274">
          <cell r="B274" t="str">
            <v>2296002</v>
          </cell>
        </row>
        <row r="274">
          <cell r="E274">
            <v>620</v>
          </cell>
        </row>
        <row r="275">
          <cell r="B275" t="str">
            <v>2296003</v>
          </cell>
        </row>
        <row r="275">
          <cell r="E275">
            <v>149</v>
          </cell>
        </row>
        <row r="276">
          <cell r="B276" t="str">
            <v>2296004</v>
          </cell>
        </row>
        <row r="276">
          <cell r="E276">
            <v>19</v>
          </cell>
        </row>
        <row r="277">
          <cell r="B277" t="str">
            <v>2296005</v>
          </cell>
        </row>
        <row r="278">
          <cell r="B278" t="str">
            <v>2296006</v>
          </cell>
        </row>
        <row r="278">
          <cell r="E278">
            <v>222</v>
          </cell>
        </row>
        <row r="279">
          <cell r="B279" t="str">
            <v>2296010</v>
          </cell>
        </row>
        <row r="280">
          <cell r="B280" t="str">
            <v>2296011</v>
          </cell>
        </row>
        <row r="281">
          <cell r="B281" t="str">
            <v>2296012</v>
          </cell>
        </row>
        <row r="282">
          <cell r="B282" t="str">
            <v>2296013</v>
          </cell>
        </row>
        <row r="283">
          <cell r="B283" t="str">
            <v>2296099</v>
          </cell>
        </row>
        <row r="283">
          <cell r="E283">
            <v>15</v>
          </cell>
        </row>
        <row r="284">
          <cell r="B284" t="str">
            <v>2299899</v>
          </cell>
        </row>
        <row r="284">
          <cell r="F284">
            <v>10654</v>
          </cell>
        </row>
        <row r="285">
          <cell r="B285" t="str">
            <v>2320401</v>
          </cell>
        </row>
        <row r="286">
          <cell r="B286" t="str">
            <v>2320405</v>
          </cell>
        </row>
        <row r="286">
          <cell r="F286">
            <v>26000</v>
          </cell>
        </row>
        <row r="287">
          <cell r="B287" t="str">
            <v>2320411</v>
          </cell>
        </row>
        <row r="287">
          <cell r="D287">
            <v>26000</v>
          </cell>
          <cell r="E287">
            <v>32</v>
          </cell>
        </row>
        <row r="288">
          <cell r="B288" t="str">
            <v>2320413</v>
          </cell>
        </row>
        <row r="289">
          <cell r="B289" t="str">
            <v>2320414</v>
          </cell>
        </row>
        <row r="290">
          <cell r="B290" t="str">
            <v>2320416</v>
          </cell>
        </row>
        <row r="291">
          <cell r="B291" t="str">
            <v>2320417</v>
          </cell>
        </row>
        <row r="292">
          <cell r="B292" t="str">
            <v>2320418</v>
          </cell>
        </row>
        <row r="293">
          <cell r="B293" t="str">
            <v>2320419</v>
          </cell>
        </row>
        <row r="294">
          <cell r="B294" t="str">
            <v>2320420</v>
          </cell>
        </row>
        <row r="295">
          <cell r="B295" t="str">
            <v>2320431</v>
          </cell>
        </row>
        <row r="295">
          <cell r="E295">
            <v>2349</v>
          </cell>
        </row>
        <row r="296">
          <cell r="B296" t="str">
            <v>2320432</v>
          </cell>
        </row>
        <row r="297">
          <cell r="B297" t="str">
            <v>2320433</v>
          </cell>
        </row>
        <row r="297">
          <cell r="E297">
            <v>4219</v>
          </cell>
        </row>
        <row r="298">
          <cell r="B298" t="str">
            <v>2320498</v>
          </cell>
        </row>
        <row r="298">
          <cell r="E298">
            <v>14903</v>
          </cell>
        </row>
        <row r="299">
          <cell r="B299" t="str">
            <v>2320499</v>
          </cell>
        </row>
        <row r="300">
          <cell r="B300" t="str">
            <v>2330401</v>
          </cell>
        </row>
        <row r="301">
          <cell r="B301" t="str">
            <v>2330405</v>
          </cell>
        </row>
        <row r="302">
          <cell r="B302" t="str">
            <v>2330411</v>
          </cell>
        </row>
        <row r="302">
          <cell r="F302">
            <v>2</v>
          </cell>
        </row>
        <row r="303">
          <cell r="B303" t="str">
            <v>2330413</v>
          </cell>
        </row>
        <row r="304">
          <cell r="B304" t="str">
            <v>2330414</v>
          </cell>
        </row>
        <row r="305">
          <cell r="B305" t="str">
            <v>2330416</v>
          </cell>
        </row>
        <row r="306">
          <cell r="B306" t="str">
            <v>2330417</v>
          </cell>
        </row>
        <row r="307">
          <cell r="B307" t="str">
            <v>2330418</v>
          </cell>
        </row>
        <row r="308">
          <cell r="B308" t="str">
            <v>2330419</v>
          </cell>
        </row>
        <row r="309">
          <cell r="B309" t="str">
            <v>2330420</v>
          </cell>
        </row>
        <row r="310">
          <cell r="B310" t="str">
            <v>2330431</v>
          </cell>
        </row>
        <row r="310">
          <cell r="E310">
            <v>3</v>
          </cell>
        </row>
        <row r="311">
          <cell r="B311" t="str">
            <v>2330432</v>
          </cell>
        </row>
        <row r="312">
          <cell r="B312" t="str">
            <v>2330433</v>
          </cell>
        </row>
        <row r="312">
          <cell r="E312">
            <v>1</v>
          </cell>
        </row>
        <row r="313">
          <cell r="B313" t="str">
            <v>2330498</v>
          </cell>
        </row>
        <row r="313">
          <cell r="D313">
            <v>2</v>
          </cell>
          <cell r="E313">
            <v>1</v>
          </cell>
        </row>
        <row r="314">
          <cell r="B314" t="str">
            <v>2330499</v>
          </cell>
        </row>
        <row r="315">
          <cell r="B315" t="str">
            <v>2340101</v>
          </cell>
        </row>
        <row r="316">
          <cell r="B316" t="str">
            <v>2340102</v>
          </cell>
        </row>
        <row r="317">
          <cell r="B317" t="str">
            <v>2340103</v>
          </cell>
        </row>
        <row r="318">
          <cell r="B318" t="str">
            <v>2340104</v>
          </cell>
        </row>
        <row r="319">
          <cell r="B319" t="str">
            <v>2340105</v>
          </cell>
        </row>
        <row r="320">
          <cell r="B320" t="str">
            <v>2340106</v>
          </cell>
        </row>
        <row r="321">
          <cell r="B321" t="str">
            <v>2340107</v>
          </cell>
        </row>
        <row r="322">
          <cell r="B322" t="str">
            <v>2340108</v>
          </cell>
        </row>
        <row r="323">
          <cell r="B323" t="str">
            <v>2340109</v>
          </cell>
        </row>
        <row r="324">
          <cell r="B324" t="str">
            <v>2340110</v>
          </cell>
        </row>
        <row r="325">
          <cell r="B325" t="str">
            <v>2340111</v>
          </cell>
        </row>
        <row r="326">
          <cell r="B326" t="str">
            <v>2340199</v>
          </cell>
        </row>
        <row r="327">
          <cell r="B327" t="str">
            <v>2340201</v>
          </cell>
        </row>
        <row r="328">
          <cell r="B328" t="str">
            <v>2340202</v>
          </cell>
        </row>
        <row r="329">
          <cell r="B329" t="str">
            <v>2340203</v>
          </cell>
        </row>
        <row r="330">
          <cell r="B330" t="str">
            <v>2340204</v>
          </cell>
        </row>
        <row r="331">
          <cell r="B331" t="str">
            <v>2340205</v>
          </cell>
        </row>
        <row r="332">
          <cell r="B332" t="str">
            <v>2340299</v>
          </cell>
        </row>
        <row r="333">
          <cell r="B333" t="str">
            <v>23004</v>
          </cell>
        </row>
        <row r="333">
          <cell r="F333">
            <v>1388</v>
          </cell>
        </row>
        <row r="334">
          <cell r="B334" t="str">
            <v>2300413</v>
          </cell>
        </row>
        <row r="335">
          <cell r="B335" t="str">
            <v>2300491</v>
          </cell>
        </row>
        <row r="336">
          <cell r="B336" t="str">
            <v>2300603</v>
          </cell>
        </row>
        <row r="336">
          <cell r="E336">
            <v>95</v>
          </cell>
        </row>
        <row r="337">
          <cell r="B337" t="str">
            <v>230060399</v>
          </cell>
        </row>
        <row r="338">
          <cell r="B338" t="str">
            <v>2300605</v>
          </cell>
        </row>
        <row r="339">
          <cell r="B339" t="str">
            <v>2300606</v>
          </cell>
        </row>
        <row r="340">
          <cell r="B340" t="str">
            <v>2300802</v>
          </cell>
        </row>
        <row r="340">
          <cell r="D340">
            <v>110000</v>
          </cell>
          <cell r="E340">
            <v>37000</v>
          </cell>
          <cell r="F340">
            <v>110000</v>
          </cell>
        </row>
        <row r="341">
          <cell r="B341" t="str">
            <v>2300902</v>
          </cell>
        </row>
        <row r="341">
          <cell r="D341">
            <v>3605</v>
          </cell>
          <cell r="E341">
            <v>136925</v>
          </cell>
          <cell r="F341">
            <v>3374</v>
          </cell>
        </row>
        <row r="342">
          <cell r="B342" t="str">
            <v>23011</v>
          </cell>
        </row>
        <row r="343">
          <cell r="B343" t="str">
            <v>2302201</v>
          </cell>
        </row>
        <row r="344">
          <cell r="B344" t="str">
            <v>23104</v>
          </cell>
        </row>
        <row r="344">
          <cell r="E344">
            <v>90500</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selection activeCell="E31" sqref="E31"/>
    </sheetView>
  </sheetViews>
  <sheetFormatPr defaultColWidth="9.775" defaultRowHeight="14.25" outlineLevelCol="6"/>
  <cols>
    <col min="1" max="1" width="6.875" style="2" customWidth="1"/>
    <col min="2" max="2" width="33.125" style="5" customWidth="1"/>
    <col min="3" max="3" width="13.125" style="5" customWidth="1"/>
    <col min="4" max="6" width="14.3333333333333" style="5" customWidth="1"/>
    <col min="7" max="7" width="12" style="2"/>
    <col min="8" max="16377" width="9.775" style="2"/>
    <col min="16378" max="16384" width="9.775" style="155"/>
  </cols>
  <sheetData>
    <row r="1" s="1" customFormat="1" ht="21" customHeight="1" spans="1:6">
      <c r="A1" s="7"/>
      <c r="B1" s="8"/>
      <c r="C1" s="8"/>
      <c r="D1" s="8"/>
      <c r="E1" s="8"/>
      <c r="F1" s="8"/>
    </row>
    <row r="2" s="2" customFormat="1" ht="29.25" customHeight="1" spans="1:7">
      <c r="A2" s="206" t="s">
        <v>0</v>
      </c>
      <c r="B2" s="206"/>
      <c r="C2" s="206"/>
      <c r="D2" s="206"/>
      <c r="E2" s="206"/>
      <c r="F2" s="206"/>
      <c r="G2" s="206"/>
    </row>
    <row r="3" s="196" customFormat="1" ht="18" customHeight="1" spans="1:7">
      <c r="A3" s="207"/>
      <c r="B3" s="208"/>
      <c r="C3" s="208"/>
      <c r="D3" s="209"/>
      <c r="E3" s="210"/>
      <c r="F3" s="210"/>
      <c r="G3" s="210" t="s">
        <v>1</v>
      </c>
    </row>
    <row r="4" s="205" customFormat="1" ht="22.5" customHeight="1" spans="1:7">
      <c r="A4" s="16" t="s">
        <v>2</v>
      </c>
      <c r="B4" s="211" t="s">
        <v>3</v>
      </c>
      <c r="C4" s="211"/>
      <c r="D4" s="211"/>
      <c r="E4" s="211"/>
      <c r="F4" s="211"/>
      <c r="G4" s="211"/>
    </row>
    <row r="5" s="205" customFormat="1" ht="42.75" customHeight="1" spans="1:7">
      <c r="A5" s="19"/>
      <c r="B5" s="34" t="s">
        <v>4</v>
      </c>
      <c r="C5" s="212" t="s">
        <v>5</v>
      </c>
      <c r="D5" s="213" t="s">
        <v>6</v>
      </c>
      <c r="E5" s="33" t="s">
        <v>7</v>
      </c>
      <c r="F5" s="17" t="s">
        <v>8</v>
      </c>
      <c r="G5" s="17" t="s">
        <v>9</v>
      </c>
    </row>
    <row r="6" s="2" customFormat="1" ht="16.5" customHeight="1" spans="1:7">
      <c r="A6" s="19"/>
      <c r="B6" s="34"/>
      <c r="C6" s="214"/>
      <c r="D6" s="214"/>
      <c r="E6" s="33"/>
      <c r="F6" s="17"/>
      <c r="G6" s="17"/>
    </row>
    <row r="7" s="2" customFormat="1" ht="16.5" customHeight="1" spans="1:7">
      <c r="A7" s="215">
        <v>1</v>
      </c>
      <c r="B7" s="22" t="s">
        <v>10</v>
      </c>
      <c r="C7" s="23">
        <v>27652</v>
      </c>
      <c r="D7" s="23">
        <v>29394</v>
      </c>
      <c r="E7" s="23">
        <v>33302</v>
      </c>
      <c r="F7" s="216">
        <f>E7/D7</f>
        <v>1.13295230319113</v>
      </c>
      <c r="G7" s="204">
        <f>(E7-C7)/C7</f>
        <v>0.204325184435122</v>
      </c>
    </row>
    <row r="8" s="2" customFormat="1" ht="16.5" customHeight="1" spans="1:7">
      <c r="A8" s="215">
        <v>2</v>
      </c>
      <c r="B8" s="22" t="s">
        <v>11</v>
      </c>
      <c r="C8" s="23"/>
      <c r="D8" s="23"/>
      <c r="E8" s="23"/>
      <c r="F8" s="216"/>
      <c r="G8" s="204"/>
    </row>
    <row r="9" s="2" customFormat="1" ht="16.5" customHeight="1" spans="1:7">
      <c r="A9" s="215">
        <v>3</v>
      </c>
      <c r="B9" s="22" t="s">
        <v>12</v>
      </c>
      <c r="C9" s="23">
        <v>4702</v>
      </c>
      <c r="D9" s="23">
        <v>4999</v>
      </c>
      <c r="E9" s="23">
        <v>4879</v>
      </c>
      <c r="F9" s="216">
        <f t="shared" ref="F8:F31" si="0">E9/D9</f>
        <v>0.975995199039808</v>
      </c>
      <c r="G9" s="204">
        <f t="shared" ref="G8:G31" si="1">(E9-C9)/C9</f>
        <v>0.0376435559336453</v>
      </c>
    </row>
    <row r="10" s="2" customFormat="1" ht="16.5" customHeight="1" spans="1:7">
      <c r="A10" s="215">
        <v>4</v>
      </c>
      <c r="B10" s="22" t="s">
        <v>13</v>
      </c>
      <c r="C10" s="23">
        <v>3221</v>
      </c>
      <c r="D10" s="23">
        <v>3424</v>
      </c>
      <c r="E10" s="23">
        <v>3303</v>
      </c>
      <c r="F10" s="216">
        <f t="shared" si="0"/>
        <v>0.964661214953271</v>
      </c>
      <c r="G10" s="204">
        <f t="shared" si="1"/>
        <v>0.0254579323191555</v>
      </c>
    </row>
    <row r="11" s="2" customFormat="1" ht="16.5" customHeight="1" spans="1:7">
      <c r="A11" s="215">
        <v>5</v>
      </c>
      <c r="B11" s="22" t="s">
        <v>14</v>
      </c>
      <c r="C11" s="23">
        <v>558</v>
      </c>
      <c r="D11" s="23">
        <v>593</v>
      </c>
      <c r="E11" s="23">
        <v>659</v>
      </c>
      <c r="F11" s="216">
        <f t="shared" si="0"/>
        <v>1.11129848229342</v>
      </c>
      <c r="G11" s="204">
        <f t="shared" si="1"/>
        <v>0.181003584229391</v>
      </c>
    </row>
    <row r="12" s="2" customFormat="1" ht="16.5" customHeight="1" spans="1:7">
      <c r="A12" s="215">
        <v>6</v>
      </c>
      <c r="B12" s="22" t="s">
        <v>15</v>
      </c>
      <c r="C12" s="23">
        <v>68</v>
      </c>
      <c r="D12" s="23">
        <v>72</v>
      </c>
      <c r="E12" s="23">
        <v>103</v>
      </c>
      <c r="F12" s="216">
        <f t="shared" si="0"/>
        <v>1.43055555555556</v>
      </c>
      <c r="G12" s="204">
        <f t="shared" si="1"/>
        <v>0.514705882352941</v>
      </c>
    </row>
    <row r="13" s="2" customFormat="1" ht="16.5" customHeight="1" spans="1:7">
      <c r="A13" s="215">
        <v>7</v>
      </c>
      <c r="B13" s="22" t="s">
        <v>16</v>
      </c>
      <c r="C13" s="23">
        <v>2133</v>
      </c>
      <c r="D13" s="23">
        <v>2267</v>
      </c>
      <c r="E13" s="23">
        <v>2774</v>
      </c>
      <c r="F13" s="216">
        <f t="shared" si="0"/>
        <v>1.2236435818262</v>
      </c>
      <c r="G13" s="204">
        <f t="shared" si="1"/>
        <v>0.300515705578997</v>
      </c>
    </row>
    <row r="14" s="2" customFormat="1" ht="16.5" customHeight="1" spans="1:7">
      <c r="A14" s="215">
        <v>8</v>
      </c>
      <c r="B14" s="22" t="s">
        <v>17</v>
      </c>
      <c r="C14" s="23">
        <v>1485</v>
      </c>
      <c r="D14" s="23">
        <v>1578</v>
      </c>
      <c r="E14" s="23">
        <v>4292</v>
      </c>
      <c r="F14" s="216">
        <f t="shared" si="0"/>
        <v>2.71989860583016</v>
      </c>
      <c r="G14" s="204">
        <f t="shared" si="1"/>
        <v>1.89023569023569</v>
      </c>
    </row>
    <row r="15" s="2" customFormat="1" ht="16.5" customHeight="1" spans="1:7">
      <c r="A15" s="215">
        <v>9</v>
      </c>
      <c r="B15" s="22" t="s">
        <v>18</v>
      </c>
      <c r="C15" s="23">
        <v>948</v>
      </c>
      <c r="D15" s="23">
        <v>1008</v>
      </c>
      <c r="E15" s="23">
        <v>1023</v>
      </c>
      <c r="F15" s="216">
        <f t="shared" si="0"/>
        <v>1.01488095238095</v>
      </c>
      <c r="G15" s="204">
        <f t="shared" si="1"/>
        <v>0.0791139240506329</v>
      </c>
    </row>
    <row r="16" s="2" customFormat="1" ht="16.5" customHeight="1" spans="1:7">
      <c r="A16" s="215">
        <v>10</v>
      </c>
      <c r="B16" s="22" t="s">
        <v>19</v>
      </c>
      <c r="C16" s="23">
        <v>2006</v>
      </c>
      <c r="D16" s="23">
        <v>2133</v>
      </c>
      <c r="E16" s="23">
        <v>2011</v>
      </c>
      <c r="F16" s="216">
        <f t="shared" si="0"/>
        <v>0.942803563056728</v>
      </c>
      <c r="G16" s="204">
        <f t="shared" si="1"/>
        <v>0.00249252243270189</v>
      </c>
    </row>
    <row r="17" s="2" customFormat="1" ht="16.5" customHeight="1" spans="1:7">
      <c r="A17" s="215">
        <v>11</v>
      </c>
      <c r="B17" s="22" t="s">
        <v>20</v>
      </c>
      <c r="C17" s="23">
        <v>16136</v>
      </c>
      <c r="D17" s="23">
        <v>17152</v>
      </c>
      <c r="E17" s="23">
        <v>5772</v>
      </c>
      <c r="F17" s="216">
        <f t="shared" si="0"/>
        <v>0.33652052238806</v>
      </c>
      <c r="G17" s="204">
        <f t="shared" si="1"/>
        <v>-0.642290530490828</v>
      </c>
    </row>
    <row r="18" s="2" customFormat="1" ht="16.5" customHeight="1" spans="1:7">
      <c r="A18" s="215">
        <v>12</v>
      </c>
      <c r="B18" s="22" t="s">
        <v>21</v>
      </c>
      <c r="C18" s="23">
        <v>1406</v>
      </c>
      <c r="D18" s="23">
        <v>1494</v>
      </c>
      <c r="E18" s="23">
        <v>1621</v>
      </c>
      <c r="F18" s="216">
        <f t="shared" si="0"/>
        <v>1.08500669344043</v>
      </c>
      <c r="G18" s="204">
        <f t="shared" si="1"/>
        <v>0.152916073968706</v>
      </c>
    </row>
    <row r="19" s="2" customFormat="1" ht="16.5" customHeight="1" spans="1:7">
      <c r="A19" s="215">
        <v>13</v>
      </c>
      <c r="B19" s="22" t="s">
        <v>22</v>
      </c>
      <c r="C19" s="23">
        <v>1235</v>
      </c>
      <c r="D19" s="23">
        <v>1313</v>
      </c>
      <c r="E19" s="23">
        <v>5572</v>
      </c>
      <c r="F19" s="216">
        <f t="shared" si="0"/>
        <v>4.24371667936024</v>
      </c>
      <c r="G19" s="204">
        <f t="shared" si="1"/>
        <v>3.51174089068826</v>
      </c>
    </row>
    <row r="20" s="2" customFormat="1" ht="16.5" customHeight="1" spans="1:7">
      <c r="A20" s="215">
        <v>14</v>
      </c>
      <c r="B20" s="22" t="s">
        <v>23</v>
      </c>
      <c r="C20" s="23">
        <v>14026</v>
      </c>
      <c r="D20" s="23">
        <v>14910</v>
      </c>
      <c r="E20" s="23">
        <v>6875</v>
      </c>
      <c r="F20" s="216">
        <f t="shared" si="0"/>
        <v>0.461099932930919</v>
      </c>
      <c r="G20" s="204">
        <f t="shared" si="1"/>
        <v>-0.509838870668758</v>
      </c>
    </row>
    <row r="21" s="2" customFormat="1" ht="16.5" customHeight="1" spans="1:7">
      <c r="A21" s="215">
        <v>15</v>
      </c>
      <c r="B21" s="22" t="s">
        <v>24</v>
      </c>
      <c r="C21" s="23">
        <v>46</v>
      </c>
      <c r="D21" s="23">
        <v>49</v>
      </c>
      <c r="E21" s="23">
        <v>0</v>
      </c>
      <c r="F21" s="216"/>
      <c r="G21" s="204">
        <f t="shared" si="1"/>
        <v>-1</v>
      </c>
    </row>
    <row r="22" s="2" customFormat="1" ht="16.5" customHeight="1" spans="1:7">
      <c r="A22" s="215">
        <v>16</v>
      </c>
      <c r="B22" s="22" t="s">
        <v>25</v>
      </c>
      <c r="C22" s="23">
        <v>3418</v>
      </c>
      <c r="D22" s="23">
        <v>3486</v>
      </c>
      <c r="E22" s="23">
        <v>9517</v>
      </c>
      <c r="F22" s="216">
        <f t="shared" si="0"/>
        <v>2.73006310958118</v>
      </c>
      <c r="G22" s="204">
        <f t="shared" si="1"/>
        <v>1.78437682855471</v>
      </c>
    </row>
    <row r="23" s="2" customFormat="1" ht="16.5" customHeight="1" spans="1:7">
      <c r="A23" s="215">
        <v>17</v>
      </c>
      <c r="B23" s="22" t="s">
        <v>26</v>
      </c>
      <c r="C23" s="23">
        <v>3340</v>
      </c>
      <c r="D23" s="23">
        <v>3407</v>
      </c>
      <c r="E23" s="23">
        <v>1755</v>
      </c>
      <c r="F23" s="216">
        <f t="shared" si="0"/>
        <v>0.515115937775169</v>
      </c>
      <c r="G23" s="204">
        <f t="shared" si="1"/>
        <v>-0.474550898203593</v>
      </c>
    </row>
    <row r="24" s="2" customFormat="1" ht="16.5" customHeight="1" spans="1:7">
      <c r="A24" s="215">
        <v>18</v>
      </c>
      <c r="B24" s="22" t="s">
        <v>27</v>
      </c>
      <c r="C24" s="23">
        <v>6753</v>
      </c>
      <c r="D24" s="23">
        <v>6888</v>
      </c>
      <c r="E24" s="23">
        <v>4532</v>
      </c>
      <c r="F24" s="216">
        <f t="shared" si="0"/>
        <v>0.657955865272938</v>
      </c>
      <c r="G24" s="204">
        <f t="shared" si="1"/>
        <v>-0.328890863320006</v>
      </c>
    </row>
    <row r="25" s="2" customFormat="1" ht="16.5" customHeight="1" spans="1:7">
      <c r="A25" s="215">
        <v>19</v>
      </c>
      <c r="B25" s="22" t="s">
        <v>28</v>
      </c>
      <c r="C25" s="23"/>
      <c r="D25" s="23"/>
      <c r="E25" s="23"/>
      <c r="F25" s="216"/>
      <c r="G25" s="204"/>
    </row>
    <row r="26" s="2" customFormat="1" ht="16.5" customHeight="1" spans="1:7">
      <c r="A26" s="215">
        <v>20</v>
      </c>
      <c r="B26" s="22" t="s">
        <v>29</v>
      </c>
      <c r="C26" s="23">
        <v>13898</v>
      </c>
      <c r="D26" s="23">
        <v>14165</v>
      </c>
      <c r="E26" s="23">
        <v>12200</v>
      </c>
      <c r="F26" s="216">
        <f t="shared" si="0"/>
        <v>0.861277797387928</v>
      </c>
      <c r="G26" s="204">
        <f t="shared" si="1"/>
        <v>-0.122175852640668</v>
      </c>
    </row>
    <row r="27" s="2" customFormat="1" ht="16.5" customHeight="1" spans="1:7">
      <c r="A27" s="215">
        <v>21</v>
      </c>
      <c r="B27" s="22" t="s">
        <v>30</v>
      </c>
      <c r="C27" s="23">
        <v>4965</v>
      </c>
      <c r="D27" s="23">
        <v>5064</v>
      </c>
      <c r="E27" s="23">
        <v>2760</v>
      </c>
      <c r="F27" s="216">
        <f t="shared" si="0"/>
        <v>0.545023696682464</v>
      </c>
      <c r="G27" s="204">
        <f t="shared" si="1"/>
        <v>-0.444108761329305</v>
      </c>
    </row>
    <row r="28" s="2" customFormat="1" ht="16.5" customHeight="1" spans="1:7">
      <c r="A28" s="215">
        <v>22</v>
      </c>
      <c r="B28" s="22"/>
      <c r="C28" s="22"/>
      <c r="D28" s="23"/>
      <c r="E28" s="23"/>
      <c r="F28" s="216"/>
      <c r="G28" s="204"/>
    </row>
    <row r="29" s="2" customFormat="1" ht="16.5" customHeight="1" spans="1:7">
      <c r="A29" s="215">
        <v>23</v>
      </c>
      <c r="B29" s="22"/>
      <c r="C29" s="22"/>
      <c r="D29" s="23"/>
      <c r="E29" s="23"/>
      <c r="F29" s="216"/>
      <c r="G29" s="204"/>
    </row>
    <row r="30" s="2" customFormat="1" ht="16.5" customHeight="1" spans="1:7">
      <c r="A30" s="215">
        <v>24</v>
      </c>
      <c r="B30" s="22"/>
      <c r="C30" s="22"/>
      <c r="D30" s="23"/>
      <c r="E30" s="23"/>
      <c r="F30" s="216"/>
      <c r="G30" s="204"/>
    </row>
    <row r="31" s="2" customFormat="1" ht="15.6" customHeight="1" spans="1:7">
      <c r="A31" s="215">
        <v>25</v>
      </c>
      <c r="B31" s="26" t="s">
        <v>31</v>
      </c>
      <c r="C31" s="26">
        <v>107996</v>
      </c>
      <c r="D31" s="26">
        <v>113396</v>
      </c>
      <c r="E31" s="26">
        <v>102950</v>
      </c>
      <c r="F31" s="216">
        <f t="shared" si="0"/>
        <v>0.907880348513175</v>
      </c>
      <c r="G31" s="204">
        <f t="shared" si="1"/>
        <v>-0.0467239527389903</v>
      </c>
    </row>
  </sheetData>
  <mergeCells count="9">
    <mergeCell ref="A2:G2"/>
    <mergeCell ref="B4:G4"/>
    <mergeCell ref="A5:A6"/>
    <mergeCell ref="B5:B6"/>
    <mergeCell ref="C5:C6"/>
    <mergeCell ref="D5:D6"/>
    <mergeCell ref="E5:E6"/>
    <mergeCell ref="F5:F6"/>
    <mergeCell ref="G5:G6"/>
  </mergeCells>
  <pageMargins left="0.7" right="0.7" top="0.314583333333333" bottom="0.196527777777778" header="0.3" footer="0.3"/>
  <pageSetup paperSize="9" scale="9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B5" sqref="B5"/>
    </sheetView>
  </sheetViews>
  <sheetFormatPr defaultColWidth="6.75" defaultRowHeight="14.25" outlineLevelCol="3"/>
  <cols>
    <col min="1" max="1" width="72" style="96" customWidth="1"/>
    <col min="2" max="2" width="29" style="96" customWidth="1"/>
    <col min="3" max="3" width="7" style="96"/>
    <col min="4" max="4" width="33.1333333333333" style="96" customWidth="1"/>
    <col min="5" max="16384" width="7" style="96"/>
  </cols>
  <sheetData>
    <row r="1" s="96" customFormat="1" ht="48" customHeight="1" spans="1:4">
      <c r="A1" s="97" t="s">
        <v>2022</v>
      </c>
      <c r="B1" s="97"/>
      <c r="C1" s="98"/>
      <c r="D1" s="98"/>
    </row>
    <row r="2" s="96" customFormat="1" ht="29.25" customHeight="1" spans="1:3">
      <c r="A2" s="99"/>
      <c r="B2" s="100" t="s">
        <v>2023</v>
      </c>
      <c r="C2" s="101"/>
    </row>
    <row r="3" s="96" customFormat="1" ht="33.75" customHeight="1" spans="1:2">
      <c r="A3" s="102" t="s">
        <v>2024</v>
      </c>
      <c r="B3" s="103" t="s">
        <v>2025</v>
      </c>
    </row>
    <row r="4" s="96" customFormat="1" ht="21.75" customHeight="1" spans="1:2">
      <c r="A4" s="104" t="s">
        <v>2026</v>
      </c>
      <c r="B4" s="105"/>
    </row>
    <row r="5" s="96" customFormat="1" ht="21.75" customHeight="1" spans="1:2">
      <c r="A5" s="104" t="s">
        <v>2027</v>
      </c>
      <c r="B5" s="106">
        <v>1683</v>
      </c>
    </row>
    <row r="6" s="96" customFormat="1" ht="21.75" customHeight="1" spans="1:2">
      <c r="A6" s="104" t="s">
        <v>2028</v>
      </c>
      <c r="B6" s="106">
        <v>1043.1</v>
      </c>
    </row>
    <row r="7" s="96" customFormat="1" ht="21.75" customHeight="1" spans="1:2">
      <c r="A7" s="104" t="s">
        <v>2029</v>
      </c>
      <c r="B7" s="106"/>
    </row>
    <row r="8" s="96" customFormat="1" ht="21.75" customHeight="1" spans="1:2">
      <c r="A8" s="104" t="s">
        <v>2030</v>
      </c>
      <c r="B8" s="106">
        <v>1043.1</v>
      </c>
    </row>
    <row r="9" s="96" customFormat="1" ht="21.75" customHeight="1" spans="1:2">
      <c r="A9" s="104"/>
      <c r="B9" s="106"/>
    </row>
    <row r="10" s="96" customFormat="1" ht="21.75" customHeight="1" spans="1:2">
      <c r="A10" s="102" t="s">
        <v>2031</v>
      </c>
      <c r="B10" s="107">
        <f>SUM(B4:B6)</f>
        <v>2726.1</v>
      </c>
    </row>
    <row r="11" s="96" customFormat="1" ht="59" customHeight="1" spans="1:2">
      <c r="A11" s="108" t="s">
        <v>2032</v>
      </c>
      <c r="B11" s="108"/>
    </row>
    <row r="12" s="96" customFormat="1" ht="103" customHeight="1" spans="1:2">
      <c r="A12" s="109" t="s">
        <v>2033</v>
      </c>
      <c r="B12" s="110"/>
    </row>
  </sheetData>
  <mergeCells count="3">
    <mergeCell ref="A1:B1"/>
    <mergeCell ref="A11:B11"/>
    <mergeCell ref="A12:B1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6"/>
  <sheetViews>
    <sheetView showZeros="0" topLeftCell="A68" workbookViewId="0">
      <selection activeCell="B98" sqref="B98"/>
    </sheetView>
  </sheetViews>
  <sheetFormatPr defaultColWidth="9" defaultRowHeight="13.5" outlineLevelCol="6"/>
  <cols>
    <col min="1" max="1" width="12.6333333333333" style="79" customWidth="1"/>
    <col min="2" max="2" width="51.3833333333333" style="79" customWidth="1"/>
    <col min="3" max="3" width="17.5" style="79" customWidth="1"/>
    <col min="4" max="16372" width="9" style="79"/>
    <col min="16373" max="16384" width="9" style="82"/>
  </cols>
  <sheetData>
    <row r="1" s="79" customFormat="1" ht="18" customHeight="1" spans="1:7">
      <c r="A1" s="83" t="s">
        <v>2034</v>
      </c>
      <c r="B1" s="83"/>
      <c r="C1" s="83"/>
      <c r="D1" s="83"/>
      <c r="E1" s="83"/>
      <c r="F1" s="83"/>
      <c r="G1" s="83"/>
    </row>
    <row r="2" s="80" customFormat="1" ht="20.25" spans="1:7">
      <c r="A2" s="83"/>
      <c r="B2" s="83"/>
      <c r="C2" s="83"/>
      <c r="D2" s="83"/>
      <c r="E2" s="83"/>
      <c r="F2" s="83"/>
      <c r="G2" s="83"/>
    </row>
    <row r="3" s="79" customFormat="1" ht="20.25" customHeight="1" spans="1:7">
      <c r="A3" s="83"/>
      <c r="B3" s="83"/>
      <c r="C3" s="83"/>
      <c r="D3" s="83"/>
      <c r="E3" s="83"/>
      <c r="F3" s="83"/>
      <c r="G3" s="83"/>
    </row>
    <row r="4" s="79" customFormat="1" ht="31.5" customHeight="1" spans="1:7">
      <c r="A4" s="84"/>
      <c r="B4" s="84"/>
      <c r="C4" s="84"/>
      <c r="D4" s="84"/>
      <c r="E4" s="84"/>
      <c r="F4" s="84"/>
      <c r="G4" s="84" t="s">
        <v>1</v>
      </c>
    </row>
    <row r="5" s="79" customFormat="1" ht="46.15" customHeight="1" spans="1:7">
      <c r="A5" s="85" t="s">
        <v>103</v>
      </c>
      <c r="B5" s="45" t="s">
        <v>99</v>
      </c>
      <c r="C5" s="86" t="s">
        <v>100</v>
      </c>
      <c r="D5" s="86" t="s">
        <v>2035</v>
      </c>
      <c r="E5" s="87" t="s">
        <v>35</v>
      </c>
      <c r="F5" s="88"/>
      <c r="G5" s="89"/>
    </row>
    <row r="6" s="79" customFormat="1" ht="44" customHeight="1" spans="1:7">
      <c r="A6" s="85"/>
      <c r="B6" s="45"/>
      <c r="C6" s="90"/>
      <c r="D6" s="90"/>
      <c r="E6" s="46" t="s">
        <v>2036</v>
      </c>
      <c r="F6" s="91" t="s">
        <v>2037</v>
      </c>
      <c r="G6" s="91" t="s">
        <v>2038</v>
      </c>
    </row>
    <row r="7" s="79" customFormat="1" ht="20.1" customHeight="1" spans="1:7">
      <c r="A7" s="48"/>
      <c r="B7" s="61" t="s">
        <v>2039</v>
      </c>
      <c r="C7" s="63">
        <v>113396</v>
      </c>
      <c r="D7" s="63">
        <v>102950</v>
      </c>
      <c r="E7" s="63">
        <v>107067</v>
      </c>
      <c r="F7" s="92">
        <v>0.944186743800487</v>
      </c>
      <c r="G7" s="92">
        <v>1.03999028654687</v>
      </c>
    </row>
    <row r="8" s="79" customFormat="1" ht="20.1" customHeight="1" spans="1:7">
      <c r="A8" s="72" t="s">
        <v>2040</v>
      </c>
      <c r="B8" s="49" t="s">
        <v>2041</v>
      </c>
      <c r="C8" s="62">
        <v>410916</v>
      </c>
      <c r="D8" s="62">
        <v>495924</v>
      </c>
      <c r="E8" s="62">
        <v>425326</v>
      </c>
      <c r="F8" s="92">
        <v>1.03506799443195</v>
      </c>
      <c r="G8" s="92">
        <v>0.857643509892645</v>
      </c>
    </row>
    <row r="9" s="79" customFormat="1" ht="20.1" customHeight="1" spans="1:7">
      <c r="A9" s="93"/>
      <c r="B9" s="49" t="s">
        <v>2042</v>
      </c>
      <c r="C9" s="62">
        <v>249550</v>
      </c>
      <c r="D9" s="63">
        <v>379646</v>
      </c>
      <c r="E9" s="94">
        <v>310021</v>
      </c>
      <c r="F9" s="92">
        <v>1.24232017631737</v>
      </c>
      <c r="G9" s="92">
        <v>0.816605469305616</v>
      </c>
    </row>
    <row r="10" s="79" customFormat="1" ht="20.1" customHeight="1" spans="1:7">
      <c r="A10" s="72" t="s">
        <v>2043</v>
      </c>
      <c r="B10" s="49" t="s">
        <v>2044</v>
      </c>
      <c r="C10" s="62">
        <v>8611</v>
      </c>
      <c r="D10" s="62">
        <v>8611</v>
      </c>
      <c r="E10" s="62">
        <v>8611</v>
      </c>
      <c r="F10" s="92">
        <v>1</v>
      </c>
      <c r="G10" s="92">
        <v>1</v>
      </c>
    </row>
    <row r="11" s="79" customFormat="1" ht="20.1" customHeight="1" spans="1:7">
      <c r="A11" s="72" t="s">
        <v>2045</v>
      </c>
      <c r="B11" s="49" t="s">
        <v>2046</v>
      </c>
      <c r="C11" s="53">
        <v>436</v>
      </c>
      <c r="D11" s="53">
        <v>436</v>
      </c>
      <c r="E11" s="53">
        <v>436</v>
      </c>
      <c r="F11" s="92">
        <v>1</v>
      </c>
      <c r="G11" s="92">
        <v>1</v>
      </c>
    </row>
    <row r="12" s="79" customFormat="1" ht="20.1" customHeight="1" spans="1:7">
      <c r="A12" s="72" t="s">
        <v>2047</v>
      </c>
      <c r="B12" s="49" t="s">
        <v>2048</v>
      </c>
      <c r="C12" s="53">
        <v>1142</v>
      </c>
      <c r="D12" s="53">
        <v>1142</v>
      </c>
      <c r="E12" s="53">
        <v>1142</v>
      </c>
      <c r="F12" s="92">
        <v>1</v>
      </c>
      <c r="G12" s="92">
        <v>1</v>
      </c>
    </row>
    <row r="13" s="79" customFormat="1" ht="20.1" customHeight="1" spans="1:7">
      <c r="A13" s="72" t="s">
        <v>2049</v>
      </c>
      <c r="B13" s="49" t="s">
        <v>2050</v>
      </c>
      <c r="C13" s="53">
        <v>1426</v>
      </c>
      <c r="D13" s="53">
        <v>1426</v>
      </c>
      <c r="E13" s="53">
        <v>1426</v>
      </c>
      <c r="F13" s="92">
        <v>1</v>
      </c>
      <c r="G13" s="92">
        <v>1</v>
      </c>
    </row>
    <row r="14" s="79" customFormat="1" ht="20.1" customHeight="1" spans="1:7">
      <c r="A14" s="72" t="s">
        <v>2051</v>
      </c>
      <c r="B14" s="49" t="s">
        <v>2052</v>
      </c>
      <c r="C14" s="53">
        <v>26</v>
      </c>
      <c r="D14" s="53">
        <v>26</v>
      </c>
      <c r="E14" s="53">
        <v>26</v>
      </c>
      <c r="F14" s="92">
        <v>1</v>
      </c>
      <c r="G14" s="92">
        <v>1</v>
      </c>
    </row>
    <row r="15" s="79" customFormat="1" ht="20.1" customHeight="1" spans="1:7">
      <c r="A15" s="72" t="s">
        <v>2053</v>
      </c>
      <c r="B15" s="49" t="s">
        <v>2054</v>
      </c>
      <c r="C15" s="53">
        <v>5535</v>
      </c>
      <c r="D15" s="53">
        <v>5535</v>
      </c>
      <c r="E15" s="53">
        <v>5535</v>
      </c>
      <c r="F15" s="92">
        <v>1</v>
      </c>
      <c r="G15" s="92">
        <v>1</v>
      </c>
    </row>
    <row r="16" s="79" customFormat="1" ht="20.1" customHeight="1" spans="1:7">
      <c r="A16" s="72" t="s">
        <v>2055</v>
      </c>
      <c r="B16" s="49" t="s">
        <v>2056</v>
      </c>
      <c r="C16" s="53">
        <v>46</v>
      </c>
      <c r="D16" s="53">
        <v>46</v>
      </c>
      <c r="E16" s="53">
        <v>46</v>
      </c>
      <c r="F16" s="92">
        <v>1</v>
      </c>
      <c r="G16" s="92">
        <v>1</v>
      </c>
    </row>
    <row r="17" s="79" customFormat="1" ht="20.1" customHeight="1" spans="1:7">
      <c r="A17" s="72" t="s">
        <v>2057</v>
      </c>
      <c r="B17" s="49" t="s">
        <v>2058</v>
      </c>
      <c r="C17" s="62">
        <v>238418</v>
      </c>
      <c r="D17" s="63">
        <v>342058</v>
      </c>
      <c r="E17" s="94">
        <v>295916</v>
      </c>
      <c r="F17" s="92">
        <v>1.24116467716364</v>
      </c>
      <c r="G17" s="92">
        <v>0.865104748317537</v>
      </c>
    </row>
    <row r="18" s="79" customFormat="1" ht="20.1" customHeight="1" spans="1:7">
      <c r="A18" s="72" t="s">
        <v>2059</v>
      </c>
      <c r="B18" s="49" t="s">
        <v>2060</v>
      </c>
      <c r="C18" s="53">
        <v>36509</v>
      </c>
      <c r="D18" s="53">
        <v>0</v>
      </c>
      <c r="E18" s="53">
        <v>43543</v>
      </c>
      <c r="F18" s="92">
        <v>1.19266482237257</v>
      </c>
      <c r="G18" s="92" t="s">
        <v>2061</v>
      </c>
    </row>
    <row r="19" s="79" customFormat="1" ht="20.1" customHeight="1" spans="1:7">
      <c r="A19" s="72" t="s">
        <v>2062</v>
      </c>
      <c r="B19" s="49" t="s">
        <v>2063</v>
      </c>
      <c r="C19" s="53">
        <v>82686</v>
      </c>
      <c r="D19" s="53">
        <v>101874</v>
      </c>
      <c r="E19" s="53">
        <v>133510</v>
      </c>
      <c r="F19" s="92">
        <v>1.61466269985245</v>
      </c>
      <c r="G19" s="92">
        <v>1.31054047156291</v>
      </c>
    </row>
    <row r="20" s="79" customFormat="1" ht="20.1" customHeight="1" spans="1:7">
      <c r="A20" s="72" t="s">
        <v>2064</v>
      </c>
      <c r="B20" s="49" t="s">
        <v>2065</v>
      </c>
      <c r="C20" s="53">
        <v>0</v>
      </c>
      <c r="D20" s="53">
        <v>43543</v>
      </c>
      <c r="E20" s="53">
        <v>0</v>
      </c>
      <c r="F20" s="92" t="s">
        <v>2061</v>
      </c>
      <c r="G20" s="92">
        <v>0</v>
      </c>
    </row>
    <row r="21" s="79" customFormat="1" ht="20.1" customHeight="1" spans="1:7">
      <c r="A21" s="72" t="s">
        <v>2066</v>
      </c>
      <c r="B21" s="49" t="s">
        <v>2067</v>
      </c>
      <c r="C21" s="53">
        <v>219</v>
      </c>
      <c r="D21" s="53">
        <v>5599</v>
      </c>
      <c r="E21" s="53">
        <v>194</v>
      </c>
      <c r="F21" s="92">
        <v>0.885844748858447</v>
      </c>
      <c r="G21" s="92">
        <v>0.0346490444722272</v>
      </c>
    </row>
    <row r="22" s="79" customFormat="1" ht="20.1" customHeight="1" spans="1:7">
      <c r="A22" s="72" t="s">
        <v>2068</v>
      </c>
      <c r="B22" s="49" t="s">
        <v>2069</v>
      </c>
      <c r="C22" s="53">
        <v>0</v>
      </c>
      <c r="D22" s="53">
        <v>0</v>
      </c>
      <c r="E22" s="53">
        <v>0</v>
      </c>
      <c r="F22" s="92" t="s">
        <v>2061</v>
      </c>
      <c r="G22" s="92" t="s">
        <v>2061</v>
      </c>
    </row>
    <row r="23" s="79" customFormat="1" ht="20.1" customHeight="1" spans="1:7">
      <c r="A23" s="72" t="s">
        <v>2070</v>
      </c>
      <c r="B23" s="49" t="s">
        <v>2071</v>
      </c>
      <c r="C23" s="53">
        <v>0</v>
      </c>
      <c r="D23" s="53">
        <v>0</v>
      </c>
      <c r="E23" s="53">
        <v>0</v>
      </c>
      <c r="F23" s="92" t="s">
        <v>2061</v>
      </c>
      <c r="G23" s="92" t="s">
        <v>2061</v>
      </c>
    </row>
    <row r="24" s="79" customFormat="1" ht="20.1" customHeight="1" spans="1:7">
      <c r="A24" s="72" t="s">
        <v>2072</v>
      </c>
      <c r="B24" s="49" t="s">
        <v>2073</v>
      </c>
      <c r="C24" s="53">
        <v>4400</v>
      </c>
      <c r="D24" s="53">
        <v>5049</v>
      </c>
      <c r="E24" s="53">
        <v>4051</v>
      </c>
      <c r="F24" s="92">
        <v>0.920681818181818</v>
      </c>
      <c r="G24" s="92">
        <v>0.802337096454743</v>
      </c>
    </row>
    <row r="25" s="79" customFormat="1" ht="20.1" customHeight="1" spans="1:7">
      <c r="A25" s="72" t="s">
        <v>2074</v>
      </c>
      <c r="B25" s="49" t="s">
        <v>2075</v>
      </c>
      <c r="C25" s="53">
        <v>0</v>
      </c>
      <c r="D25" s="53">
        <v>0</v>
      </c>
      <c r="E25" s="53">
        <v>0</v>
      </c>
      <c r="F25" s="92" t="s">
        <v>2061</v>
      </c>
      <c r="G25" s="92" t="s">
        <v>2061</v>
      </c>
    </row>
    <row r="26" s="79" customFormat="1" ht="20.1" customHeight="1" spans="1:7">
      <c r="A26" s="72" t="s">
        <v>2076</v>
      </c>
      <c r="B26" s="49" t="s">
        <v>2077</v>
      </c>
      <c r="C26" s="53">
        <v>28730</v>
      </c>
      <c r="D26" s="53">
        <v>30323</v>
      </c>
      <c r="E26" s="53">
        <v>28730</v>
      </c>
      <c r="F26" s="92">
        <v>1</v>
      </c>
      <c r="G26" s="92">
        <v>0.947465620156317</v>
      </c>
    </row>
    <row r="27" s="79" customFormat="1" ht="20.1" customHeight="1" spans="1:7">
      <c r="A27" s="72" t="s">
        <v>2078</v>
      </c>
      <c r="B27" s="49" t="s">
        <v>2079</v>
      </c>
      <c r="C27" s="53">
        <v>1000</v>
      </c>
      <c r="D27" s="53">
        <v>1700</v>
      </c>
      <c r="E27" s="53">
        <v>1000</v>
      </c>
      <c r="F27" s="92">
        <v>1</v>
      </c>
      <c r="G27" s="92">
        <v>0.588235294117647</v>
      </c>
    </row>
    <row r="28" s="79" customFormat="1" ht="20.1" customHeight="1" spans="1:7">
      <c r="A28" s="72" t="s">
        <v>2080</v>
      </c>
      <c r="B28" s="49" t="s">
        <v>2081</v>
      </c>
      <c r="C28" s="53">
        <v>0</v>
      </c>
      <c r="D28" s="53">
        <v>0</v>
      </c>
      <c r="E28" s="53">
        <v>0</v>
      </c>
      <c r="F28" s="92" t="s">
        <v>2061</v>
      </c>
      <c r="G28" s="92" t="s">
        <v>2061</v>
      </c>
    </row>
    <row r="29" s="79" customFormat="1" ht="20.1" customHeight="1" spans="1:7">
      <c r="A29" s="72" t="s">
        <v>2082</v>
      </c>
      <c r="B29" s="49" t="s">
        <v>2083</v>
      </c>
      <c r="C29" s="53">
        <v>0</v>
      </c>
      <c r="D29" s="53">
        <v>0</v>
      </c>
      <c r="E29" s="53">
        <v>0</v>
      </c>
      <c r="F29" s="92" t="s">
        <v>2061</v>
      </c>
      <c r="G29" s="92" t="s">
        <v>2061</v>
      </c>
    </row>
    <row r="30" s="79" customFormat="1" ht="20.1" customHeight="1" spans="1:7">
      <c r="A30" s="72" t="s">
        <v>2084</v>
      </c>
      <c r="B30" s="49" t="s">
        <v>2085</v>
      </c>
      <c r="C30" s="53">
        <v>0</v>
      </c>
      <c r="D30" s="53">
        <v>14074</v>
      </c>
      <c r="E30" s="53">
        <v>0</v>
      </c>
      <c r="F30" s="92" t="s">
        <v>2061</v>
      </c>
      <c r="G30" s="92">
        <v>0</v>
      </c>
    </row>
    <row r="31" s="79" customFormat="1" ht="20.1" customHeight="1" spans="1:7">
      <c r="A31" s="72" t="s">
        <v>2086</v>
      </c>
      <c r="B31" s="49" t="s">
        <v>2087</v>
      </c>
      <c r="C31" s="53">
        <v>0</v>
      </c>
      <c r="D31" s="53">
        <v>0</v>
      </c>
      <c r="E31" s="53">
        <v>0</v>
      </c>
      <c r="F31" s="92" t="s">
        <v>2061</v>
      </c>
      <c r="G31" s="92" t="s">
        <v>2061</v>
      </c>
    </row>
    <row r="32" s="79" customFormat="1" ht="20.1" customHeight="1" spans="1:7">
      <c r="A32" s="72" t="s">
        <v>2088</v>
      </c>
      <c r="B32" s="49" t="s">
        <v>2089</v>
      </c>
      <c r="C32" s="53">
        <v>0</v>
      </c>
      <c r="D32" s="53">
        <v>0</v>
      </c>
      <c r="E32" s="53">
        <v>0</v>
      </c>
      <c r="F32" s="92" t="s">
        <v>2061</v>
      </c>
      <c r="G32" s="92" t="s">
        <v>2061</v>
      </c>
    </row>
    <row r="33" s="79" customFormat="1" ht="20.1" customHeight="1" spans="1:7">
      <c r="A33" s="72" t="s">
        <v>2090</v>
      </c>
      <c r="B33" s="49" t="s">
        <v>2091</v>
      </c>
      <c r="C33" s="53">
        <v>0</v>
      </c>
      <c r="D33" s="53">
        <v>0</v>
      </c>
      <c r="E33" s="53">
        <v>0</v>
      </c>
      <c r="F33" s="92" t="s">
        <v>2061</v>
      </c>
      <c r="G33" s="92" t="s">
        <v>2061</v>
      </c>
    </row>
    <row r="34" s="79" customFormat="1" ht="20.1" customHeight="1" spans="1:7">
      <c r="A34" s="72" t="s">
        <v>2092</v>
      </c>
      <c r="B34" s="49" t="s">
        <v>2093</v>
      </c>
      <c r="C34" s="53">
        <v>1661</v>
      </c>
      <c r="D34" s="53">
        <v>2030</v>
      </c>
      <c r="E34" s="53">
        <v>1213</v>
      </c>
      <c r="F34" s="92">
        <v>0.730282962071041</v>
      </c>
      <c r="G34" s="92">
        <v>0.597536945812808</v>
      </c>
    </row>
    <row r="35" s="79" customFormat="1" ht="20.1" customHeight="1" spans="1:7">
      <c r="A35" s="72" t="s">
        <v>2094</v>
      </c>
      <c r="B35" s="49" t="s">
        <v>2095</v>
      </c>
      <c r="C35" s="53">
        <v>22465</v>
      </c>
      <c r="D35" s="53">
        <v>24889</v>
      </c>
      <c r="E35" s="53">
        <v>19806</v>
      </c>
      <c r="F35" s="92">
        <v>0.881638103716893</v>
      </c>
      <c r="G35" s="92">
        <v>0.795773233155209</v>
      </c>
    </row>
    <row r="36" s="79" customFormat="1" ht="20.1" customHeight="1" spans="1:7">
      <c r="A36" s="72" t="s">
        <v>2096</v>
      </c>
      <c r="B36" s="49" t="s">
        <v>2097</v>
      </c>
      <c r="C36" s="53">
        <v>0</v>
      </c>
      <c r="D36" s="53">
        <v>0</v>
      </c>
      <c r="E36" s="53">
        <v>0</v>
      </c>
      <c r="F36" s="92" t="s">
        <v>2061</v>
      </c>
      <c r="G36" s="92" t="s">
        <v>2061</v>
      </c>
    </row>
    <row r="37" s="79" customFormat="1" ht="20.1" customHeight="1" spans="1:7">
      <c r="A37" s="72" t="s">
        <v>2098</v>
      </c>
      <c r="B37" s="49" t="s">
        <v>2099</v>
      </c>
      <c r="C37" s="53">
        <v>393</v>
      </c>
      <c r="D37" s="53">
        <v>444</v>
      </c>
      <c r="E37" s="53">
        <v>446</v>
      </c>
      <c r="F37" s="92">
        <v>1.13486005089059</v>
      </c>
      <c r="G37" s="92">
        <v>1.0045045045045</v>
      </c>
    </row>
    <row r="38" s="79" customFormat="1" ht="20.1" customHeight="1" spans="1:7">
      <c r="A38" s="72" t="s">
        <v>2100</v>
      </c>
      <c r="B38" s="49" t="s">
        <v>2101</v>
      </c>
      <c r="C38" s="53">
        <v>17491</v>
      </c>
      <c r="D38" s="53">
        <v>22797</v>
      </c>
      <c r="E38" s="53">
        <v>20215</v>
      </c>
      <c r="F38" s="92">
        <v>1.15573723629295</v>
      </c>
      <c r="G38" s="92">
        <v>0.886739483265342</v>
      </c>
    </row>
    <row r="39" s="79" customFormat="1" ht="20.1" customHeight="1" spans="1:7">
      <c r="A39" s="72" t="s">
        <v>2102</v>
      </c>
      <c r="B39" s="49" t="s">
        <v>2103</v>
      </c>
      <c r="C39" s="53">
        <v>6720</v>
      </c>
      <c r="D39" s="53">
        <v>10553</v>
      </c>
      <c r="E39" s="53">
        <v>7131</v>
      </c>
      <c r="F39" s="92">
        <v>1.06116071428571</v>
      </c>
      <c r="G39" s="92">
        <v>0.675732019330996</v>
      </c>
    </row>
    <row r="40" s="79" customFormat="1" ht="20.1" customHeight="1" spans="1:7">
      <c r="A40" s="72" t="s">
        <v>2104</v>
      </c>
      <c r="B40" s="49" t="s">
        <v>2105</v>
      </c>
      <c r="C40" s="53">
        <v>11</v>
      </c>
      <c r="D40" s="53">
        <v>4545</v>
      </c>
      <c r="E40" s="53">
        <v>289</v>
      </c>
      <c r="F40" s="92">
        <v>26.2727272727273</v>
      </c>
      <c r="G40" s="92">
        <v>0.0635863586358636</v>
      </c>
    </row>
    <row r="41" s="79" customFormat="1" ht="20.1" customHeight="1" spans="1:7">
      <c r="A41" s="72" t="s">
        <v>2106</v>
      </c>
      <c r="B41" s="49" t="s">
        <v>2107</v>
      </c>
      <c r="C41" s="53">
        <v>0</v>
      </c>
      <c r="D41" s="53">
        <v>0</v>
      </c>
      <c r="E41" s="53">
        <v>0</v>
      </c>
      <c r="F41" s="92" t="s">
        <v>2061</v>
      </c>
      <c r="G41" s="92" t="s">
        <v>2061</v>
      </c>
    </row>
    <row r="42" s="79" customFormat="1" ht="20.1" customHeight="1" spans="1:7">
      <c r="A42" s="72" t="s">
        <v>2108</v>
      </c>
      <c r="B42" s="49" t="s">
        <v>2109</v>
      </c>
      <c r="C42" s="53">
        <v>35572</v>
      </c>
      <c r="D42" s="53">
        <v>62521</v>
      </c>
      <c r="E42" s="53">
        <v>34638</v>
      </c>
      <c r="F42" s="92">
        <v>0.973743393680423</v>
      </c>
      <c r="G42" s="92">
        <v>0.554021848658851</v>
      </c>
    </row>
    <row r="43" s="79" customFormat="1" ht="20.1" customHeight="1" spans="1:7">
      <c r="A43" s="72" t="s">
        <v>2110</v>
      </c>
      <c r="B43" s="49" t="s">
        <v>2111</v>
      </c>
      <c r="C43" s="53">
        <v>51</v>
      </c>
      <c r="D43" s="53">
        <v>8303</v>
      </c>
      <c r="E43" s="53">
        <v>147</v>
      </c>
      <c r="F43" s="92">
        <v>2.88235294117647</v>
      </c>
      <c r="G43" s="92">
        <v>0.0177044441768036</v>
      </c>
    </row>
    <row r="44" s="79" customFormat="1" ht="20.1" customHeight="1" spans="1:7">
      <c r="A44" s="72" t="s">
        <v>2112</v>
      </c>
      <c r="B44" s="49" t="s">
        <v>2113</v>
      </c>
      <c r="C44" s="53">
        <v>0</v>
      </c>
      <c r="D44" s="53">
        <v>0</v>
      </c>
      <c r="E44" s="53">
        <v>0</v>
      </c>
      <c r="F44" s="92" t="s">
        <v>2061</v>
      </c>
      <c r="G44" s="92" t="s">
        <v>2061</v>
      </c>
    </row>
    <row r="45" s="79" customFormat="1" ht="20.1" customHeight="1" spans="1:7">
      <c r="A45" s="72" t="s">
        <v>2114</v>
      </c>
      <c r="B45" s="49" t="s">
        <v>2115</v>
      </c>
      <c r="C45" s="53">
        <v>0</v>
      </c>
      <c r="D45" s="53">
        <v>0</v>
      </c>
      <c r="E45" s="53">
        <v>0</v>
      </c>
      <c r="F45" s="92" t="s">
        <v>2061</v>
      </c>
      <c r="G45" s="92" t="s">
        <v>2061</v>
      </c>
    </row>
    <row r="46" s="79" customFormat="1" ht="20.1" customHeight="1" spans="1:7">
      <c r="A46" s="72" t="s">
        <v>2116</v>
      </c>
      <c r="B46" s="49" t="s">
        <v>2117</v>
      </c>
      <c r="C46" s="53">
        <v>0</v>
      </c>
      <c r="D46" s="53">
        <v>0</v>
      </c>
      <c r="E46" s="53">
        <v>0</v>
      </c>
      <c r="F46" s="92" t="s">
        <v>2061</v>
      </c>
      <c r="G46" s="92" t="s">
        <v>2061</v>
      </c>
    </row>
    <row r="47" s="79" customFormat="1" ht="20.1" customHeight="1" spans="1:7">
      <c r="A47" s="72" t="s">
        <v>2118</v>
      </c>
      <c r="B47" s="49" t="s">
        <v>2119</v>
      </c>
      <c r="C47" s="53">
        <v>0</v>
      </c>
      <c r="D47" s="53">
        <v>0</v>
      </c>
      <c r="E47" s="53">
        <v>0</v>
      </c>
      <c r="F47" s="92" t="s">
        <v>2061</v>
      </c>
      <c r="G47" s="92" t="s">
        <v>2061</v>
      </c>
    </row>
    <row r="48" s="79" customFormat="1" ht="20.1" customHeight="1" spans="1:7">
      <c r="A48" s="72" t="s">
        <v>2120</v>
      </c>
      <c r="B48" s="49" t="s">
        <v>2121</v>
      </c>
      <c r="C48" s="53">
        <v>132</v>
      </c>
      <c r="D48" s="53">
        <v>2713</v>
      </c>
      <c r="E48" s="53">
        <v>628</v>
      </c>
      <c r="F48" s="92">
        <v>4.75757575757576</v>
      </c>
      <c r="G48" s="92">
        <v>0.231478068558791</v>
      </c>
    </row>
    <row r="49" s="79" customFormat="1" ht="20.1" customHeight="1" spans="1:7">
      <c r="A49" s="72" t="s">
        <v>2122</v>
      </c>
      <c r="B49" s="49" t="s">
        <v>2123</v>
      </c>
      <c r="C49" s="53">
        <v>0</v>
      </c>
      <c r="D49" s="53">
        <v>0</v>
      </c>
      <c r="E49" s="53">
        <v>0</v>
      </c>
      <c r="F49" s="92" t="s">
        <v>2061</v>
      </c>
      <c r="G49" s="92" t="s">
        <v>2061</v>
      </c>
    </row>
    <row r="50" s="79" customFormat="1" ht="20.1" customHeight="1" spans="1:7">
      <c r="A50" s="72" t="s">
        <v>2124</v>
      </c>
      <c r="B50" s="49" t="s">
        <v>2125</v>
      </c>
      <c r="C50" s="53">
        <v>0</v>
      </c>
      <c r="D50" s="53">
        <v>684</v>
      </c>
      <c r="E50" s="53">
        <v>0</v>
      </c>
      <c r="F50" s="92" t="s">
        <v>2061</v>
      </c>
      <c r="G50" s="92">
        <v>0</v>
      </c>
    </row>
    <row r="51" s="79" customFormat="1" ht="20.1" customHeight="1" spans="1:7">
      <c r="A51" s="72" t="s">
        <v>2126</v>
      </c>
      <c r="B51" s="49" t="s">
        <v>2127</v>
      </c>
      <c r="C51" s="53">
        <v>0</v>
      </c>
      <c r="D51" s="53">
        <v>0</v>
      </c>
      <c r="E51" s="53">
        <v>0</v>
      </c>
      <c r="F51" s="92" t="s">
        <v>2061</v>
      </c>
      <c r="G51" s="92" t="s">
        <v>2061</v>
      </c>
    </row>
    <row r="52" s="79" customFormat="1" ht="20.1" customHeight="1" spans="1:7">
      <c r="A52" s="72" t="s">
        <v>2128</v>
      </c>
      <c r="B52" s="49" t="s">
        <v>2129</v>
      </c>
      <c r="C52" s="53">
        <v>378</v>
      </c>
      <c r="D52" s="53">
        <v>417</v>
      </c>
      <c r="E52" s="53">
        <v>375</v>
      </c>
      <c r="F52" s="92">
        <v>0.992063492063492</v>
      </c>
      <c r="G52" s="92">
        <v>0.899280575539568</v>
      </c>
    </row>
    <row r="53" s="79" customFormat="1" ht="20.1" customHeight="1" spans="1:7">
      <c r="A53" s="72" t="s">
        <v>2130</v>
      </c>
      <c r="B53" s="49" t="s">
        <v>2131</v>
      </c>
      <c r="C53" s="62">
        <v>2521</v>
      </c>
      <c r="D53" s="63">
        <v>28977</v>
      </c>
      <c r="E53" s="94">
        <v>5494</v>
      </c>
      <c r="F53" s="92">
        <v>2.17929393097977</v>
      </c>
      <c r="G53" s="92">
        <v>0.189598647202954</v>
      </c>
    </row>
    <row r="54" s="79" customFormat="1" ht="20.1" customHeight="1" spans="1:7">
      <c r="A54" s="72" t="s">
        <v>2132</v>
      </c>
      <c r="B54" s="49" t="s">
        <v>1742</v>
      </c>
      <c r="C54" s="53">
        <v>1</v>
      </c>
      <c r="D54" s="53">
        <v>30</v>
      </c>
      <c r="E54" s="53">
        <v>1</v>
      </c>
      <c r="F54" s="92">
        <v>1</v>
      </c>
      <c r="G54" s="92">
        <v>0.0333333333333333</v>
      </c>
    </row>
    <row r="55" s="79" customFormat="1" ht="20.1" customHeight="1" spans="1:7">
      <c r="A55" s="72" t="s">
        <v>2133</v>
      </c>
      <c r="B55" s="49" t="s">
        <v>2134</v>
      </c>
      <c r="C55" s="53">
        <v>0</v>
      </c>
      <c r="D55" s="53">
        <v>0</v>
      </c>
      <c r="E55" s="53">
        <v>0</v>
      </c>
      <c r="F55" s="92" t="s">
        <v>2061</v>
      </c>
      <c r="G55" s="92" t="s">
        <v>2061</v>
      </c>
    </row>
    <row r="56" s="79" customFormat="1" ht="19.5" customHeight="1" spans="1:7">
      <c r="A56" s="72" t="s">
        <v>2135</v>
      </c>
      <c r="B56" s="49" t="s">
        <v>2136</v>
      </c>
      <c r="C56" s="53">
        <v>0</v>
      </c>
      <c r="D56" s="53">
        <v>13</v>
      </c>
      <c r="E56" s="53">
        <v>0</v>
      </c>
      <c r="F56" s="92" t="s">
        <v>2061</v>
      </c>
      <c r="G56" s="92">
        <v>0</v>
      </c>
    </row>
    <row r="57" s="81" customFormat="1" ht="20.1" customHeight="1" spans="1:7">
      <c r="A57" s="72" t="s">
        <v>2137</v>
      </c>
      <c r="B57" s="49" t="s">
        <v>2138</v>
      </c>
      <c r="C57" s="53">
        <v>0</v>
      </c>
      <c r="D57" s="53">
        <v>57</v>
      </c>
      <c r="E57" s="53">
        <v>0</v>
      </c>
      <c r="F57" s="92" t="s">
        <v>2061</v>
      </c>
      <c r="G57" s="92">
        <v>0</v>
      </c>
    </row>
    <row r="58" s="79" customFormat="1" ht="20.1" customHeight="1" spans="1:7">
      <c r="A58" s="72" t="s">
        <v>2139</v>
      </c>
      <c r="B58" s="49" t="s">
        <v>1744</v>
      </c>
      <c r="C58" s="53">
        <v>14</v>
      </c>
      <c r="D58" s="53">
        <v>1226</v>
      </c>
      <c r="E58" s="53">
        <v>180</v>
      </c>
      <c r="F58" s="92">
        <v>12.8571428571429</v>
      </c>
      <c r="G58" s="92">
        <v>0.146818923327896</v>
      </c>
    </row>
    <row r="59" s="79" customFormat="1" ht="20.1" customHeight="1" spans="1:7">
      <c r="A59" s="72" t="s">
        <v>2140</v>
      </c>
      <c r="B59" s="49" t="s">
        <v>2141</v>
      </c>
      <c r="C59" s="53">
        <v>0</v>
      </c>
      <c r="D59" s="53">
        <v>65</v>
      </c>
      <c r="E59" s="53">
        <v>0</v>
      </c>
      <c r="F59" s="92" t="s">
        <v>2061</v>
      </c>
      <c r="G59" s="92">
        <v>0</v>
      </c>
    </row>
    <row r="60" s="79" customFormat="1" ht="20.1" customHeight="1" spans="1:7">
      <c r="A60" s="72" t="s">
        <v>2142</v>
      </c>
      <c r="B60" s="49" t="s">
        <v>1746</v>
      </c>
      <c r="C60" s="53">
        <v>0</v>
      </c>
      <c r="D60" s="53">
        <v>296</v>
      </c>
      <c r="E60" s="53">
        <v>15</v>
      </c>
      <c r="F60" s="92" t="s">
        <v>2061</v>
      </c>
      <c r="G60" s="92">
        <v>0.0506756756756757</v>
      </c>
    </row>
    <row r="61" s="79" customFormat="1" ht="20.1" customHeight="1" spans="1:7">
      <c r="A61" s="72" t="s">
        <v>2143</v>
      </c>
      <c r="B61" s="49" t="s">
        <v>2144</v>
      </c>
      <c r="C61" s="53">
        <v>0</v>
      </c>
      <c r="D61" s="53">
        <v>15</v>
      </c>
      <c r="E61" s="53">
        <v>0</v>
      </c>
      <c r="F61" s="92" t="s">
        <v>2061</v>
      </c>
      <c r="G61" s="92">
        <v>0</v>
      </c>
    </row>
    <row r="62" s="79" customFormat="1" ht="20.1" customHeight="1" spans="1:7">
      <c r="A62" s="72" t="s">
        <v>2145</v>
      </c>
      <c r="B62" s="49" t="s">
        <v>1748</v>
      </c>
      <c r="C62" s="53">
        <v>152</v>
      </c>
      <c r="D62" s="53">
        <v>184</v>
      </c>
      <c r="E62" s="53">
        <v>127</v>
      </c>
      <c r="F62" s="92">
        <v>0.835526315789474</v>
      </c>
      <c r="G62" s="92">
        <v>0.690217391304348</v>
      </c>
    </row>
    <row r="63" s="79" customFormat="1" ht="20.1" customHeight="1" spans="1:7">
      <c r="A63" s="72" t="s">
        <v>2146</v>
      </c>
      <c r="B63" s="49" t="s">
        <v>1750</v>
      </c>
      <c r="C63" s="53">
        <v>1000</v>
      </c>
      <c r="D63" s="53">
        <v>1029</v>
      </c>
      <c r="E63" s="53">
        <v>0</v>
      </c>
      <c r="F63" s="92">
        <v>0</v>
      </c>
      <c r="G63" s="92">
        <v>0</v>
      </c>
    </row>
    <row r="64" s="79" customFormat="1" ht="20.1" customHeight="1" spans="1:7">
      <c r="A64" s="72" t="s">
        <v>2147</v>
      </c>
      <c r="B64" s="49" t="s">
        <v>2148</v>
      </c>
      <c r="C64" s="53">
        <v>0</v>
      </c>
      <c r="D64" s="53">
        <v>2733</v>
      </c>
      <c r="E64" s="53">
        <v>3642</v>
      </c>
      <c r="F64" s="92" t="s">
        <v>2061</v>
      </c>
      <c r="G64" s="92">
        <v>1.33260153677278</v>
      </c>
    </row>
    <row r="65" s="79" customFormat="1" ht="20.1" customHeight="1" spans="1:7">
      <c r="A65" s="72" t="s">
        <v>2149</v>
      </c>
      <c r="B65" s="49" t="s">
        <v>2150</v>
      </c>
      <c r="C65" s="53">
        <v>1354</v>
      </c>
      <c r="D65" s="53">
        <v>10846</v>
      </c>
      <c r="E65" s="53">
        <v>1529</v>
      </c>
      <c r="F65" s="92">
        <v>1.12924667651403</v>
      </c>
      <c r="G65" s="92">
        <v>0.140973630831643</v>
      </c>
    </row>
    <row r="66" s="79" customFormat="1" ht="20.1" customHeight="1" spans="1:7">
      <c r="A66" s="72" t="s">
        <v>2151</v>
      </c>
      <c r="B66" s="49" t="s">
        <v>1754</v>
      </c>
      <c r="C66" s="53">
        <v>0</v>
      </c>
      <c r="D66" s="53">
        <v>4057</v>
      </c>
      <c r="E66" s="53">
        <v>0</v>
      </c>
      <c r="F66" s="92" t="s">
        <v>2061</v>
      </c>
      <c r="G66" s="92">
        <v>0</v>
      </c>
    </row>
    <row r="67" s="79" customFormat="1" ht="20.1" customHeight="1" spans="1:7">
      <c r="A67" s="72" t="s">
        <v>2152</v>
      </c>
      <c r="B67" s="49" t="s">
        <v>2153</v>
      </c>
      <c r="C67" s="53">
        <v>0</v>
      </c>
      <c r="D67" s="53">
        <v>0</v>
      </c>
      <c r="E67" s="53">
        <v>0</v>
      </c>
      <c r="F67" s="92" t="s">
        <v>2061</v>
      </c>
      <c r="G67" s="92" t="s">
        <v>2061</v>
      </c>
    </row>
    <row r="68" s="79" customFormat="1" ht="20.1" customHeight="1" spans="1:7">
      <c r="A68" s="72" t="s">
        <v>2154</v>
      </c>
      <c r="B68" s="49" t="s">
        <v>2155</v>
      </c>
      <c r="C68" s="53">
        <v>0</v>
      </c>
      <c r="D68" s="53">
        <v>0</v>
      </c>
      <c r="E68" s="53">
        <v>0</v>
      </c>
      <c r="F68" s="92" t="s">
        <v>2061</v>
      </c>
      <c r="G68" s="92" t="s">
        <v>2061</v>
      </c>
    </row>
    <row r="69" s="79" customFormat="1" ht="20.1" customHeight="1" spans="1:7">
      <c r="A69" s="72" t="s">
        <v>2156</v>
      </c>
      <c r="B69" s="49" t="s">
        <v>2157</v>
      </c>
      <c r="C69" s="53">
        <v>0</v>
      </c>
      <c r="D69" s="53">
        <v>0</v>
      </c>
      <c r="E69" s="53">
        <v>0</v>
      </c>
      <c r="F69" s="92" t="s">
        <v>2061</v>
      </c>
      <c r="G69" s="92" t="s">
        <v>2061</v>
      </c>
    </row>
    <row r="70" s="79" customFormat="1" ht="15" spans="1:7">
      <c r="A70" s="72" t="s">
        <v>2158</v>
      </c>
      <c r="B70" s="49" t="s">
        <v>2159</v>
      </c>
      <c r="C70" s="53">
        <v>0</v>
      </c>
      <c r="D70" s="53">
        <v>0</v>
      </c>
      <c r="E70" s="53">
        <v>0</v>
      </c>
      <c r="F70" s="92" t="s">
        <v>2061</v>
      </c>
      <c r="G70" s="92" t="s">
        <v>2061</v>
      </c>
    </row>
    <row r="71" s="79" customFormat="1" ht="15" spans="1:7">
      <c r="A71" s="72" t="s">
        <v>2160</v>
      </c>
      <c r="B71" s="49" t="s">
        <v>1756</v>
      </c>
      <c r="C71" s="53">
        <v>0</v>
      </c>
      <c r="D71" s="53">
        <v>1000</v>
      </c>
      <c r="E71" s="53">
        <v>0</v>
      </c>
      <c r="F71" s="92" t="s">
        <v>2061</v>
      </c>
      <c r="G71" s="92">
        <v>0</v>
      </c>
    </row>
    <row r="72" s="79" customFormat="1" ht="15" spans="1:7">
      <c r="A72" s="72" t="s">
        <v>2161</v>
      </c>
      <c r="B72" s="49" t="s">
        <v>2162</v>
      </c>
      <c r="C72" s="53">
        <v>0</v>
      </c>
      <c r="D72" s="53">
        <v>0</v>
      </c>
      <c r="E72" s="53">
        <v>0</v>
      </c>
      <c r="F72" s="92" t="s">
        <v>2061</v>
      </c>
      <c r="G72" s="92" t="s">
        <v>2061</v>
      </c>
    </row>
    <row r="73" s="79" customFormat="1" ht="15" spans="1:7">
      <c r="A73" s="72" t="s">
        <v>2163</v>
      </c>
      <c r="B73" s="49" t="s">
        <v>2164</v>
      </c>
      <c r="C73" s="53">
        <v>0</v>
      </c>
      <c r="D73" s="53">
        <v>26</v>
      </c>
      <c r="E73" s="53">
        <v>0</v>
      </c>
      <c r="F73" s="92" t="s">
        <v>2061</v>
      </c>
      <c r="G73" s="92">
        <v>0</v>
      </c>
    </row>
    <row r="74" s="79" customFormat="1" ht="15" spans="1:7">
      <c r="A74" s="72" t="s">
        <v>2165</v>
      </c>
      <c r="B74" s="49" t="s">
        <v>2166</v>
      </c>
      <c r="C74" s="53">
        <v>0</v>
      </c>
      <c r="D74" s="53">
        <v>7400</v>
      </c>
      <c r="E74" s="53">
        <v>0</v>
      </c>
      <c r="F74" s="92" t="s">
        <v>2061</v>
      </c>
      <c r="G74" s="92">
        <v>0</v>
      </c>
    </row>
    <row r="75" ht="15" spans="1:7">
      <c r="A75" s="72" t="s">
        <v>2167</v>
      </c>
      <c r="B75" s="49" t="s">
        <v>2168</v>
      </c>
      <c r="C75" s="62">
        <v>0</v>
      </c>
      <c r="D75" s="63">
        <v>0</v>
      </c>
      <c r="E75" s="63">
        <v>0</v>
      </c>
      <c r="F75" s="92" t="s">
        <v>2061</v>
      </c>
      <c r="G75" s="92" t="s">
        <v>2061</v>
      </c>
    </row>
    <row r="76" ht="15" spans="1:7">
      <c r="A76" s="72" t="s">
        <v>2169</v>
      </c>
      <c r="B76" s="49" t="s">
        <v>2170</v>
      </c>
      <c r="C76" s="53">
        <v>0</v>
      </c>
      <c r="D76" s="53">
        <v>0</v>
      </c>
      <c r="E76" s="53">
        <v>0</v>
      </c>
      <c r="F76" s="92" t="s">
        <v>2061</v>
      </c>
      <c r="G76" s="92" t="s">
        <v>2061</v>
      </c>
    </row>
    <row r="77" ht="15" spans="1:7">
      <c r="A77" s="72" t="s">
        <v>2171</v>
      </c>
      <c r="B77" s="49" t="s">
        <v>2172</v>
      </c>
      <c r="C77" s="53">
        <v>0</v>
      </c>
      <c r="D77" s="53">
        <v>0</v>
      </c>
      <c r="E77" s="53">
        <v>0</v>
      </c>
      <c r="F77" s="92" t="s">
        <v>2061</v>
      </c>
      <c r="G77" s="92" t="s">
        <v>2061</v>
      </c>
    </row>
    <row r="78" ht="15" spans="1:7">
      <c r="A78" s="72" t="s">
        <v>2173</v>
      </c>
      <c r="B78" s="49" t="s">
        <v>2174</v>
      </c>
      <c r="C78" s="62">
        <v>51366</v>
      </c>
      <c r="D78" s="62">
        <v>50003</v>
      </c>
      <c r="E78" s="62">
        <v>3836</v>
      </c>
      <c r="F78" s="92">
        <v>0.074679749250477</v>
      </c>
      <c r="G78" s="92">
        <v>0.0767153970761754</v>
      </c>
    </row>
    <row r="79" ht="15" spans="1:7">
      <c r="A79" s="72" t="s">
        <v>2175</v>
      </c>
      <c r="B79" s="49" t="s">
        <v>2176</v>
      </c>
      <c r="C79" s="62">
        <v>110000</v>
      </c>
      <c r="D79" s="63">
        <v>37900</v>
      </c>
      <c r="E79" s="63">
        <v>110000</v>
      </c>
      <c r="F79" s="92">
        <v>1</v>
      </c>
      <c r="G79" s="92">
        <v>2.9023746701847</v>
      </c>
    </row>
    <row r="80" ht="15" spans="1:7">
      <c r="A80" s="72" t="s">
        <v>2177</v>
      </c>
      <c r="B80" s="49" t="s">
        <v>2178</v>
      </c>
      <c r="C80" s="62">
        <v>110000</v>
      </c>
      <c r="D80" s="63">
        <v>37900</v>
      </c>
      <c r="E80" s="63">
        <v>110000</v>
      </c>
      <c r="F80" s="92">
        <v>1</v>
      </c>
      <c r="G80" s="92">
        <v>2.9023746701847</v>
      </c>
    </row>
    <row r="81" ht="15" spans="1:7">
      <c r="A81" s="72" t="s">
        <v>2179</v>
      </c>
      <c r="B81" s="49" t="s">
        <v>2180</v>
      </c>
      <c r="C81" s="53">
        <v>110000</v>
      </c>
      <c r="D81" s="53">
        <v>37000</v>
      </c>
      <c r="E81" s="53">
        <v>110000</v>
      </c>
      <c r="F81" s="92">
        <v>1</v>
      </c>
      <c r="G81" s="92">
        <v>2.97297297297297</v>
      </c>
    </row>
    <row r="82" ht="15" spans="1:7">
      <c r="A82" s="72" t="s">
        <v>2181</v>
      </c>
      <c r="B82" s="49" t="s">
        <v>2182</v>
      </c>
      <c r="C82" s="53">
        <v>0</v>
      </c>
      <c r="D82" s="53">
        <v>900</v>
      </c>
      <c r="E82" s="53">
        <v>0</v>
      </c>
      <c r="F82" s="92" t="s">
        <v>2061</v>
      </c>
      <c r="G82" s="92">
        <v>0</v>
      </c>
    </row>
    <row r="83" ht="15" spans="1:7">
      <c r="A83" s="72" t="s">
        <v>2183</v>
      </c>
      <c r="B83" s="49" t="s">
        <v>2184</v>
      </c>
      <c r="C83" s="53">
        <v>0</v>
      </c>
      <c r="D83" s="53">
        <v>0</v>
      </c>
      <c r="E83" s="53">
        <v>0</v>
      </c>
      <c r="F83" s="92" t="s">
        <v>2061</v>
      </c>
      <c r="G83" s="92" t="s">
        <v>2061</v>
      </c>
    </row>
    <row r="84" ht="15" spans="1:7">
      <c r="A84" s="72" t="s">
        <v>2185</v>
      </c>
      <c r="B84" s="49" t="s">
        <v>2186</v>
      </c>
      <c r="C84" s="62">
        <v>0</v>
      </c>
      <c r="D84" s="63">
        <v>22700</v>
      </c>
      <c r="E84" s="63">
        <v>0</v>
      </c>
      <c r="F84" s="92" t="s">
        <v>2061</v>
      </c>
      <c r="G84" s="92">
        <v>0</v>
      </c>
    </row>
    <row r="85" ht="15" spans="1:7">
      <c r="A85" s="72" t="s">
        <v>2187</v>
      </c>
      <c r="B85" s="49" t="s">
        <v>2188</v>
      </c>
      <c r="C85" s="62">
        <v>0</v>
      </c>
      <c r="D85" s="63">
        <v>22700</v>
      </c>
      <c r="E85" s="63">
        <v>0</v>
      </c>
      <c r="F85" s="92" t="s">
        <v>2061</v>
      </c>
      <c r="G85" s="92">
        <v>0</v>
      </c>
    </row>
    <row r="86" ht="15" spans="1:7">
      <c r="A86" s="72" t="s">
        <v>2189</v>
      </c>
      <c r="B86" s="49" t="s">
        <v>2190</v>
      </c>
      <c r="C86" s="53">
        <v>0</v>
      </c>
      <c r="D86" s="53">
        <v>22700</v>
      </c>
      <c r="E86" s="53">
        <v>0</v>
      </c>
      <c r="F86" s="92" t="s">
        <v>2061</v>
      </c>
      <c r="G86" s="92">
        <v>0</v>
      </c>
    </row>
    <row r="87" ht="15" spans="1:7">
      <c r="A87" s="72" t="s">
        <v>2191</v>
      </c>
      <c r="B87" s="49" t="s">
        <v>2192</v>
      </c>
      <c r="C87" s="53">
        <v>0</v>
      </c>
      <c r="D87" s="53">
        <v>0</v>
      </c>
      <c r="E87" s="53">
        <v>0</v>
      </c>
      <c r="F87" s="92" t="s">
        <v>2061</v>
      </c>
      <c r="G87" s="92" t="s">
        <v>2061</v>
      </c>
    </row>
    <row r="88" ht="15" spans="1:7">
      <c r="A88" s="72" t="s">
        <v>2193</v>
      </c>
      <c r="B88" s="49" t="s">
        <v>2194</v>
      </c>
      <c r="C88" s="53">
        <v>0</v>
      </c>
      <c r="D88" s="53">
        <v>0</v>
      </c>
      <c r="E88" s="53">
        <v>0</v>
      </c>
      <c r="F88" s="92" t="s">
        <v>2061</v>
      </c>
      <c r="G88" s="92" t="s">
        <v>2061</v>
      </c>
    </row>
    <row r="89" ht="15" spans="1:7">
      <c r="A89" s="72" t="s">
        <v>2195</v>
      </c>
      <c r="B89" s="49" t="s">
        <v>2196</v>
      </c>
      <c r="C89" s="53">
        <v>0</v>
      </c>
      <c r="D89" s="53">
        <v>0</v>
      </c>
      <c r="E89" s="53">
        <v>0</v>
      </c>
      <c r="F89" s="92" t="s">
        <v>2061</v>
      </c>
      <c r="G89" s="92" t="s">
        <v>2061</v>
      </c>
    </row>
    <row r="90" ht="15" spans="1:7">
      <c r="A90" s="72" t="s">
        <v>2197</v>
      </c>
      <c r="B90" s="49" t="s">
        <v>2198</v>
      </c>
      <c r="C90" s="62">
        <v>0</v>
      </c>
      <c r="D90" s="62">
        <v>5675</v>
      </c>
      <c r="E90" s="62">
        <v>1469</v>
      </c>
      <c r="F90" s="92" t="s">
        <v>2061</v>
      </c>
      <c r="G90" s="92">
        <v>0.258854625550661</v>
      </c>
    </row>
    <row r="91" ht="15" spans="1:7">
      <c r="A91" s="72" t="s">
        <v>2199</v>
      </c>
      <c r="B91" s="49" t="s">
        <v>2200</v>
      </c>
      <c r="C91" s="62">
        <v>0</v>
      </c>
      <c r="D91" s="63">
        <v>0</v>
      </c>
      <c r="E91" s="63">
        <v>0</v>
      </c>
      <c r="F91" s="92" t="s">
        <v>2061</v>
      </c>
      <c r="G91" s="92" t="s">
        <v>2061</v>
      </c>
    </row>
    <row r="92" ht="15" spans="1:7">
      <c r="A92" s="72" t="s">
        <v>2201</v>
      </c>
      <c r="B92" s="49" t="s">
        <v>2202</v>
      </c>
      <c r="C92" s="53">
        <v>0</v>
      </c>
      <c r="D92" s="53">
        <v>0</v>
      </c>
      <c r="E92" s="53">
        <v>0</v>
      </c>
      <c r="F92" s="92" t="s">
        <v>2061</v>
      </c>
      <c r="G92" s="92" t="s">
        <v>2061</v>
      </c>
    </row>
    <row r="93" ht="15" spans="1:7">
      <c r="A93" s="72" t="s">
        <v>2203</v>
      </c>
      <c r="B93" s="49" t="s">
        <v>2204</v>
      </c>
      <c r="C93" s="53">
        <v>0</v>
      </c>
      <c r="D93" s="53">
        <v>0</v>
      </c>
      <c r="E93" s="53">
        <v>0</v>
      </c>
      <c r="F93" s="92" t="s">
        <v>2061</v>
      </c>
      <c r="G93" s="92" t="s">
        <v>2061</v>
      </c>
    </row>
    <row r="94" ht="15" spans="1:7">
      <c r="A94" s="72" t="s">
        <v>2205</v>
      </c>
      <c r="B94" s="49" t="s">
        <v>2206</v>
      </c>
      <c r="C94" s="53">
        <v>0</v>
      </c>
      <c r="D94" s="53">
        <v>0</v>
      </c>
      <c r="E94" s="53">
        <v>0</v>
      </c>
      <c r="F94" s="92" t="s">
        <v>2061</v>
      </c>
      <c r="G94" s="92" t="s">
        <v>2061</v>
      </c>
    </row>
    <row r="95" ht="15" spans="1:7">
      <c r="A95" s="72" t="s">
        <v>2207</v>
      </c>
      <c r="B95" s="49" t="s">
        <v>2208</v>
      </c>
      <c r="C95" s="53">
        <v>0</v>
      </c>
      <c r="D95" s="53">
        <v>0</v>
      </c>
      <c r="E95" s="53">
        <v>0</v>
      </c>
      <c r="F95" s="92" t="s">
        <v>2061</v>
      </c>
      <c r="G95" s="92" t="s">
        <v>2061</v>
      </c>
    </row>
    <row r="96" ht="15" spans="1:7">
      <c r="A96" s="59"/>
      <c r="B96" s="95"/>
      <c r="C96" s="58"/>
      <c r="D96" s="59"/>
      <c r="E96" s="59"/>
      <c r="F96" s="59"/>
      <c r="G96" s="59"/>
    </row>
    <row r="97" ht="15" spans="1:7">
      <c r="A97" s="72" t="s">
        <v>2209</v>
      </c>
      <c r="B97" s="49" t="s">
        <v>2210</v>
      </c>
      <c r="C97" s="62">
        <v>0</v>
      </c>
      <c r="D97" s="63">
        <v>0</v>
      </c>
      <c r="E97" s="63">
        <v>0</v>
      </c>
      <c r="F97" s="92" t="s">
        <v>2061</v>
      </c>
      <c r="G97" s="92" t="s">
        <v>2061</v>
      </c>
    </row>
    <row r="98" ht="15" spans="1:7">
      <c r="A98" s="72" t="s">
        <v>2211</v>
      </c>
      <c r="B98" s="49" t="s">
        <v>2212</v>
      </c>
      <c r="C98" s="62">
        <v>0</v>
      </c>
      <c r="D98" s="63">
        <v>0</v>
      </c>
      <c r="E98" s="63">
        <v>0</v>
      </c>
      <c r="F98" s="92" t="s">
        <v>2061</v>
      </c>
      <c r="G98" s="92" t="s">
        <v>2061</v>
      </c>
    </row>
    <row r="99" ht="15" spans="1:7">
      <c r="A99" s="72" t="s">
        <v>2213</v>
      </c>
      <c r="B99" s="49" t="s">
        <v>2214</v>
      </c>
      <c r="C99" s="62">
        <v>0</v>
      </c>
      <c r="D99" s="63">
        <v>0</v>
      </c>
      <c r="E99" s="63">
        <v>0</v>
      </c>
      <c r="F99" s="92" t="s">
        <v>2061</v>
      </c>
      <c r="G99" s="92" t="s">
        <v>2061</v>
      </c>
    </row>
    <row r="100" ht="15" spans="1:7">
      <c r="A100" s="72" t="s">
        <v>2215</v>
      </c>
      <c r="B100" s="49" t="s">
        <v>2216</v>
      </c>
      <c r="C100" s="53">
        <v>0</v>
      </c>
      <c r="D100" s="53">
        <v>0</v>
      </c>
      <c r="E100" s="53">
        <v>0</v>
      </c>
      <c r="F100" s="92" t="s">
        <v>2061</v>
      </c>
      <c r="G100" s="92" t="s">
        <v>2061</v>
      </c>
    </row>
    <row r="101" ht="15" spans="1:7">
      <c r="A101" s="72" t="s">
        <v>2217</v>
      </c>
      <c r="B101" s="49" t="s">
        <v>2218</v>
      </c>
      <c r="C101" s="53">
        <v>0</v>
      </c>
      <c r="D101" s="53">
        <v>0</v>
      </c>
      <c r="E101" s="53">
        <v>0</v>
      </c>
      <c r="F101" s="92" t="s">
        <v>2061</v>
      </c>
      <c r="G101" s="92" t="s">
        <v>2061</v>
      </c>
    </row>
    <row r="102" ht="15" spans="1:7">
      <c r="A102" s="72" t="s">
        <v>2219</v>
      </c>
      <c r="B102" s="49" t="s">
        <v>2220</v>
      </c>
      <c r="C102" s="53">
        <v>0</v>
      </c>
      <c r="D102" s="53">
        <v>0</v>
      </c>
      <c r="E102" s="53">
        <v>0</v>
      </c>
      <c r="F102" s="92" t="s">
        <v>2061</v>
      </c>
      <c r="G102" s="92" t="s">
        <v>2061</v>
      </c>
    </row>
    <row r="103" ht="15" spans="1:7">
      <c r="A103" s="72" t="s">
        <v>2221</v>
      </c>
      <c r="B103" s="49" t="s">
        <v>2222</v>
      </c>
      <c r="C103" s="53">
        <v>0</v>
      </c>
      <c r="D103" s="53">
        <v>0</v>
      </c>
      <c r="E103" s="53">
        <v>0</v>
      </c>
      <c r="F103" s="92" t="s">
        <v>2061</v>
      </c>
      <c r="G103" s="92" t="s">
        <v>2061</v>
      </c>
    </row>
    <row r="104" ht="15" spans="1:7">
      <c r="A104" s="72"/>
      <c r="B104" s="49"/>
      <c r="C104" s="53"/>
      <c r="D104" s="53"/>
      <c r="E104" s="53"/>
      <c r="F104" s="92"/>
      <c r="G104" s="92"/>
    </row>
    <row r="105" ht="15" spans="1:7">
      <c r="A105" s="93"/>
      <c r="B105" s="49"/>
      <c r="C105" s="58"/>
      <c r="D105" s="59"/>
      <c r="E105" s="59"/>
      <c r="F105" s="59"/>
      <c r="G105" s="59"/>
    </row>
    <row r="106" ht="15" spans="1:7">
      <c r="A106" s="48"/>
      <c r="B106" s="61" t="s">
        <v>2223</v>
      </c>
      <c r="C106" s="62">
        <v>524312</v>
      </c>
      <c r="D106" s="63">
        <v>598874</v>
      </c>
      <c r="E106" s="63">
        <v>532393</v>
      </c>
      <c r="F106" s="92">
        <v>1.01541257876989</v>
      </c>
      <c r="G106" s="92">
        <v>0.888990004575253</v>
      </c>
    </row>
  </sheetData>
  <mergeCells count="6">
    <mergeCell ref="E5:G5"/>
    <mergeCell ref="A5:A6"/>
    <mergeCell ref="B5:B6"/>
    <mergeCell ref="C5:C6"/>
    <mergeCell ref="D5:D6"/>
    <mergeCell ref="A1:G3"/>
  </mergeCells>
  <conditionalFormatting sqref="A4:A65465">
    <cfRule type="duplicateValues" dxfId="1" priority="1"/>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7"/>
  <sheetViews>
    <sheetView topLeftCell="A37" workbookViewId="0">
      <selection activeCell="C58" sqref="C58"/>
    </sheetView>
  </sheetViews>
  <sheetFormatPr defaultColWidth="8.775" defaultRowHeight="13.5" outlineLevelCol="3"/>
  <cols>
    <col min="1" max="1" width="9.88333333333333" style="36" customWidth="1"/>
    <col min="2" max="2" width="64.1083333333333" style="36" customWidth="1"/>
    <col min="3" max="4" width="10.775" style="36" customWidth="1"/>
    <col min="5" max="16384" width="8.775" style="36"/>
  </cols>
  <sheetData>
    <row r="1" s="36" customFormat="1" ht="14.25" spans="1:4">
      <c r="A1" s="67"/>
      <c r="B1" s="68"/>
      <c r="C1" s="69"/>
      <c r="D1" s="69"/>
    </row>
    <row r="2" s="37" customFormat="1" ht="23.25" spans="1:4">
      <c r="A2" s="41" t="s">
        <v>2224</v>
      </c>
      <c r="B2" s="41"/>
      <c r="C2" s="41"/>
      <c r="D2" s="41"/>
    </row>
    <row r="3" s="36" customFormat="1" ht="27" customHeight="1" spans="1:4">
      <c r="A3" s="71"/>
      <c r="D3" s="36" t="s">
        <v>1</v>
      </c>
    </row>
    <row r="4" s="38" customFormat="1" ht="19.5" customHeight="1" spans="1:4">
      <c r="A4" s="44" t="s">
        <v>2225</v>
      </c>
      <c r="B4" s="45" t="s">
        <v>99</v>
      </c>
      <c r="C4" s="46" t="s">
        <v>35</v>
      </c>
      <c r="D4" s="46" t="s">
        <v>2226</v>
      </c>
    </row>
    <row r="5" s="38" customFormat="1" ht="31" customHeight="1" spans="1:4">
      <c r="A5" s="44"/>
      <c r="B5" s="45"/>
      <c r="C5" s="44"/>
      <c r="D5" s="44"/>
    </row>
    <row r="6" s="36" customFormat="1" ht="17.1" customHeight="1" spans="1:4">
      <c r="A6" s="72" t="s">
        <v>2227</v>
      </c>
      <c r="B6" s="73" t="s">
        <v>2228</v>
      </c>
      <c r="C6" s="62">
        <f>SUMPRODUCT('[2]表九（录入表）'!D$6:D$345*(LEFT('[2]表九（录入表）'!$B$6:$B$345,LEN($A6))=$A6))</f>
        <v>157717</v>
      </c>
      <c r="D6" s="62">
        <f>SUMPRODUCT('[2]表九（录入表）'!E$6:E$345*(LEFT('[2]表九（录入表）'!$B$6:$B$345,LEN($A6))=$A6))</f>
        <v>126519</v>
      </c>
    </row>
    <row r="7" s="36" customFormat="1" ht="17.1" customHeight="1" spans="1:4">
      <c r="A7" s="72" t="s">
        <v>2229</v>
      </c>
      <c r="B7" s="56" t="s">
        <v>2230</v>
      </c>
      <c r="C7" s="62">
        <f>SUMPRODUCT('[2]表九（录入表）'!D$6:D$345*(LEFT('[2]表九（录入表）'!$B$6:$B$345,LEN($A7))=$A7))</f>
        <v>0</v>
      </c>
      <c r="D7" s="63">
        <f>SUMPRODUCT('[2]表九（录入表）'!E$6:E$345*(LEFT('[2]表九（录入表）'!$B$6:$B$345,LEN($A7))=$A7))</f>
        <v>0</v>
      </c>
    </row>
    <row r="8" s="36" customFormat="1" ht="17.1" customHeight="1" spans="1:4">
      <c r="A8" s="72" t="s">
        <v>2231</v>
      </c>
      <c r="B8" s="56" t="s">
        <v>2232</v>
      </c>
      <c r="C8" s="53">
        <f>SUMPRODUCT('[2]表九（录入表）'!D$6:D$345*(LEFT('[2]表九（录入表）'!$B$6:$B$345,LEN($A8))=$A8))</f>
        <v>0</v>
      </c>
      <c r="D8" s="54">
        <f>SUMPRODUCT('[2]表九（录入表）'!E$6:E$345*(LEFT('[2]表九（录入表）'!$B$6:$B$345,LEN($A8))=$A8))</f>
        <v>0</v>
      </c>
    </row>
    <row r="9" s="36" customFormat="1" ht="17.1" customHeight="1" spans="1:4">
      <c r="A9" s="72" t="s">
        <v>2233</v>
      </c>
      <c r="B9" s="56" t="s">
        <v>2234</v>
      </c>
      <c r="C9" s="62">
        <f>SUMPRODUCT('[2]表九（录入表）'!D$6:D$345*(LEFT('[2]表九（录入表）'!$B$6:$B$345,LEN($A9))=$A9))</f>
        <v>0</v>
      </c>
      <c r="D9" s="62">
        <f>SUMPRODUCT('[2]表九（录入表）'!E$6:E$345*(LEFT('[2]表九（录入表）'!$B$6:$B$345,LEN($A9))=$A9))</f>
        <v>0</v>
      </c>
    </row>
    <row r="10" s="36" customFormat="1" ht="17.1" customHeight="1" spans="1:4">
      <c r="A10" s="72" t="s">
        <v>2235</v>
      </c>
      <c r="B10" s="56" t="s">
        <v>2236</v>
      </c>
      <c r="C10" s="62">
        <f>SUMPRODUCT('[2]表九（录入表）'!D$6:D$345*(LEFT('[2]表九（录入表）'!$B$6:$B$345,LEN($A10))=$A10))</f>
        <v>0</v>
      </c>
      <c r="D10" s="62">
        <f>SUMPRODUCT('[2]表九（录入表）'!E$6:E$345*(LEFT('[2]表九（录入表）'!$B$6:$B$345,LEN($A10))=$A10))</f>
        <v>0</v>
      </c>
    </row>
    <row r="11" s="36" customFormat="1" ht="17.1" customHeight="1" spans="1:4">
      <c r="A11" s="72" t="s">
        <v>2237</v>
      </c>
      <c r="B11" s="56" t="s">
        <v>2238</v>
      </c>
      <c r="C11" s="62">
        <f>SUMPRODUCT('[2]表九（录入表）'!D$6:D$345*(LEFT('[2]表九（录入表）'!$B$6:$B$345,LEN($A11))=$A11))</f>
        <v>1418</v>
      </c>
      <c r="D11" s="62">
        <f>SUMPRODUCT('[2]表九（录入表）'!E$6:E$345*(LEFT('[2]表九（录入表）'!$B$6:$B$345,LEN($A11))=$A11))</f>
        <v>2431</v>
      </c>
    </row>
    <row r="12" s="36" customFormat="1" ht="17.1" customHeight="1" spans="1:4">
      <c r="A12" s="72" t="s">
        <v>2239</v>
      </c>
      <c r="B12" s="56" t="s">
        <v>2240</v>
      </c>
      <c r="C12" s="62">
        <f>SUMPRODUCT('[2]表九（录入表）'!D$6:D$345*(LEFT('[2]表九（录入表）'!$B$6:$B$345,LEN($A12))=$A12))</f>
        <v>315</v>
      </c>
      <c r="D12" s="62">
        <f>SUMPRODUCT('[2]表九（录入表）'!E$6:E$345*(LEFT('[2]表九（录入表）'!$B$6:$B$345,LEN($A12))=$A12))</f>
        <v>1061</v>
      </c>
    </row>
    <row r="13" s="36" customFormat="1" ht="17.1" customHeight="1" spans="1:4">
      <c r="A13" s="72" t="s">
        <v>2241</v>
      </c>
      <c r="B13" s="56" t="s">
        <v>2242</v>
      </c>
      <c r="C13" s="62">
        <f>SUMPRODUCT('[2]表九（录入表）'!D$6:D$345*(LEFT('[2]表九（录入表）'!$B$6:$B$345,LEN($A13))=$A13))</f>
        <v>154700</v>
      </c>
      <c r="D13" s="63">
        <f>SUMPRODUCT('[2]表九（录入表）'!E$6:E$345*(LEFT('[2]表九（录入表）'!$B$6:$B$345,LEN($A13))=$A13))</f>
        <v>121764</v>
      </c>
    </row>
    <row r="14" s="36" customFormat="1" ht="17.1" customHeight="1" spans="1:4">
      <c r="A14" s="72" t="s">
        <v>2243</v>
      </c>
      <c r="B14" s="56" t="s">
        <v>2244</v>
      </c>
      <c r="C14" s="53">
        <f>SUMPRODUCT('[2]表九（录入表）'!D$6:D$345*(LEFT('[2]表九（录入表）'!$B$6:$B$345,LEN($A14))=$A14))</f>
        <v>154700</v>
      </c>
      <c r="D14" s="53">
        <f>SUMPRODUCT('[2]表九（录入表）'!E$6:E$345*(LEFT('[2]表九（录入表）'!$B$6:$B$345,LEN($A14))=$A14))</f>
        <v>108587</v>
      </c>
    </row>
    <row r="15" s="36" customFormat="1" ht="17.1" customHeight="1" spans="1:4">
      <c r="A15" s="72" t="s">
        <v>2245</v>
      </c>
      <c r="B15" s="56" t="s">
        <v>2246</v>
      </c>
      <c r="C15" s="53">
        <f>SUMPRODUCT('[2]表九（录入表）'!D$6:D$345*(LEFT('[2]表九（录入表）'!$B$6:$B$345,LEN($A15))=$A15))</f>
        <v>0</v>
      </c>
      <c r="D15" s="53">
        <f>SUMPRODUCT('[2]表九（录入表）'!E$6:E$345*(LEFT('[2]表九（录入表）'!$B$6:$B$345,LEN($A15))=$A15))</f>
        <v>242</v>
      </c>
    </row>
    <row r="16" s="36" customFormat="1" ht="17.1" customHeight="1" spans="1:4">
      <c r="A16" s="72" t="s">
        <v>2247</v>
      </c>
      <c r="B16" s="56" t="s">
        <v>2248</v>
      </c>
      <c r="C16" s="53">
        <f>SUMPRODUCT('[2]表九（录入表）'!D$6:D$345*(LEFT('[2]表九（录入表）'!$B$6:$B$345,LEN($A16))=$A16))</f>
        <v>0</v>
      </c>
      <c r="D16" s="53">
        <f>SUMPRODUCT('[2]表九（录入表）'!E$6:E$345*(LEFT('[2]表九（录入表）'!$B$6:$B$345,LEN($A16))=$A16))</f>
        <v>0</v>
      </c>
    </row>
    <row r="17" s="36" customFormat="1" ht="17.1" customHeight="1" spans="1:4">
      <c r="A17" s="72" t="s">
        <v>2249</v>
      </c>
      <c r="B17" s="56" t="s">
        <v>2250</v>
      </c>
      <c r="C17" s="53">
        <f>SUMPRODUCT('[2]表九（录入表）'!D$6:D$345*(LEFT('[2]表九（录入表）'!$B$6:$B$345,LEN($A17))=$A17))</f>
        <v>0</v>
      </c>
      <c r="D17" s="53">
        <f>SUMPRODUCT('[2]表九（录入表）'!E$6:E$345*(LEFT('[2]表九（录入表）'!$B$6:$B$345,LEN($A17))=$A17))</f>
        <v>-4974</v>
      </c>
    </row>
    <row r="18" s="36" customFormat="1" ht="17.1" customHeight="1" spans="1:4">
      <c r="A18" s="72" t="s">
        <v>2251</v>
      </c>
      <c r="B18" s="56" t="s">
        <v>2252</v>
      </c>
      <c r="C18" s="53">
        <f>SUMPRODUCT('[2]表九（录入表）'!D$6:D$345*(LEFT('[2]表九（录入表）'!$B$6:$B$345,LEN($A18))=$A18))</f>
        <v>0</v>
      </c>
      <c r="D18" s="53">
        <f>SUMPRODUCT('[2]表九（录入表）'!E$6:E$345*(LEFT('[2]表九（录入表）'!$B$6:$B$345,LEN($A18))=$A18))</f>
        <v>17909</v>
      </c>
    </row>
    <row r="19" s="36" customFormat="1" ht="17.1" customHeight="1" spans="1:4">
      <c r="A19" s="72" t="s">
        <v>2253</v>
      </c>
      <c r="B19" s="56" t="s">
        <v>2254</v>
      </c>
      <c r="C19" s="62">
        <f>SUMPRODUCT('[2]表九（录入表）'!D$6:D$345*(LEFT('[2]表九（录入表）'!$B$6:$B$345,LEN($A19))=$A19))</f>
        <v>0</v>
      </c>
      <c r="D19" s="63">
        <f>SUMPRODUCT('[2]表九（录入表）'!E$6:E$345*(LEFT('[2]表九（录入表）'!$B$6:$B$345,LEN($A19))=$A19))</f>
        <v>0</v>
      </c>
    </row>
    <row r="20" s="36" customFormat="1" ht="17.1" customHeight="1" spans="1:4">
      <c r="A20" s="72" t="s">
        <v>2255</v>
      </c>
      <c r="B20" s="56" t="s">
        <v>2256</v>
      </c>
      <c r="C20" s="53">
        <f>SUMPRODUCT('[2]表九（录入表）'!D$6:D$345*(LEFT('[2]表九（录入表）'!$B$6:$B$345,LEN($A20))=$A20))</f>
        <v>0</v>
      </c>
      <c r="D20" s="53">
        <f>SUMPRODUCT('[2]表九（录入表）'!E$6:E$345*(LEFT('[2]表九（录入表）'!$B$6:$B$345,LEN($A20))=$A20))</f>
        <v>0</v>
      </c>
    </row>
    <row r="21" s="36" customFormat="1" ht="17.1" customHeight="1" spans="1:4">
      <c r="A21" s="72" t="s">
        <v>2257</v>
      </c>
      <c r="B21" s="56" t="s">
        <v>2258</v>
      </c>
      <c r="C21" s="62">
        <f>SUMPRODUCT('[2]表九（录入表）'!D$6:D$345*(LEFT('[2]表九（录入表）'!$B$6:$B$345,LEN($A21))=$A21))</f>
        <v>0</v>
      </c>
      <c r="D21" s="63">
        <f>SUMPRODUCT('[2]表九（录入表）'!E$6:E$345*(LEFT('[2]表九（录入表）'!$B$6:$B$345,LEN($A21))=$A21))</f>
        <v>0</v>
      </c>
    </row>
    <row r="22" s="36" customFormat="1" ht="17.1" customHeight="1" spans="1:4">
      <c r="A22" s="72" t="s">
        <v>2259</v>
      </c>
      <c r="B22" s="56" t="s">
        <v>2260</v>
      </c>
      <c r="C22" s="53">
        <f>SUMPRODUCT('[2]表九（录入表）'!D$6:D$345*(LEFT('[2]表九（录入表）'!$B$6:$B$345,LEN($A22))=$A22))</f>
        <v>0</v>
      </c>
      <c r="D22" s="53">
        <f>SUMPRODUCT('[2]表九（录入表）'!E$6:E$345*(LEFT('[2]表九（录入表）'!$B$6:$B$345,LEN($A22))=$A22))</f>
        <v>0</v>
      </c>
    </row>
    <row r="23" s="36" customFormat="1" ht="17.1" customHeight="1" spans="1:4">
      <c r="A23" s="72" t="s">
        <v>2261</v>
      </c>
      <c r="B23" s="56" t="s">
        <v>2262</v>
      </c>
      <c r="C23" s="53">
        <f>SUMPRODUCT('[2]表九（录入表）'!D$6:D$345*(LEFT('[2]表九（录入表）'!$B$6:$B$345,LEN($A23))=$A23))</f>
        <v>0</v>
      </c>
      <c r="D23" s="53">
        <f>SUMPRODUCT('[2]表九（录入表）'!E$6:E$345*(LEFT('[2]表九（录入表）'!$B$6:$B$345,LEN($A23))=$A23))</f>
        <v>0</v>
      </c>
    </row>
    <row r="24" s="36" customFormat="1" ht="17.1" customHeight="1" spans="1:4">
      <c r="A24" s="72" t="s">
        <v>2263</v>
      </c>
      <c r="B24" s="56" t="s">
        <v>2264</v>
      </c>
      <c r="C24" s="53">
        <f>SUMPRODUCT('[2]表九（录入表）'!D$6:D$345*(LEFT('[2]表九（录入表）'!$B$6:$B$345,LEN($A24))=$A24))</f>
        <v>474</v>
      </c>
      <c r="D24" s="53">
        <f>SUMPRODUCT('[2]表九（录入表）'!E$6:E$345*(LEFT('[2]表九（录入表）'!$B$6:$B$345,LEN($A24))=$A24))</f>
        <v>13</v>
      </c>
    </row>
    <row r="25" s="36" customFormat="1" ht="17.1" customHeight="1" spans="1:4">
      <c r="A25" s="72" t="s">
        <v>2265</v>
      </c>
      <c r="B25" s="56" t="s">
        <v>2266</v>
      </c>
      <c r="C25" s="62">
        <f>SUMPRODUCT('[2]表九（录入表）'!D$6:D$345*(LEFT('[2]表九（录入表）'!$B$6:$B$345,LEN($A25))=$A25))</f>
        <v>0</v>
      </c>
      <c r="D25" s="62">
        <f>SUMPRODUCT('[2]表九（录入表）'!E$6:E$345*(LEFT('[2]表九（录入表）'!$B$6:$B$345,LEN($A25))=$A25))</f>
        <v>0</v>
      </c>
    </row>
    <row r="26" s="36" customFormat="1" ht="17.1" customHeight="1" spans="1:4">
      <c r="A26" s="72" t="s">
        <v>2267</v>
      </c>
      <c r="B26" s="56" t="s">
        <v>2268</v>
      </c>
      <c r="C26" s="62">
        <f>SUMPRODUCT('[2]表九（录入表）'!D$6:D$345*(LEFT('[2]表九（录入表）'!$B$6:$B$345,LEN($A26))=$A26))</f>
        <v>0</v>
      </c>
      <c r="D26" s="63">
        <f>SUMPRODUCT('[2]表九（录入表）'!E$6:E$345*(LEFT('[2]表九（录入表）'!$B$6:$B$345,LEN($A26))=$A26))</f>
        <v>0</v>
      </c>
    </row>
    <row r="27" s="36" customFormat="1" ht="17.1" customHeight="1" spans="1:4">
      <c r="A27" s="72" t="s">
        <v>2269</v>
      </c>
      <c r="B27" s="56" t="s">
        <v>2270</v>
      </c>
      <c r="C27" s="53">
        <f>SUMPRODUCT('[2]表九（录入表）'!D$6:D$345*(LEFT('[2]表九（录入表）'!$B$6:$B$345,LEN($A27))=$A27))</f>
        <v>0</v>
      </c>
      <c r="D27" s="53">
        <f>SUMPRODUCT('[2]表九（录入表）'!E$6:E$345*(LEFT('[2]表九（录入表）'!$B$6:$B$345,LEN($A27))=$A27))</f>
        <v>0</v>
      </c>
    </row>
    <row r="28" s="36" customFormat="1" ht="17.1" customHeight="1" spans="1:4">
      <c r="A28" s="72" t="s">
        <v>2271</v>
      </c>
      <c r="B28" s="56" t="s">
        <v>2272</v>
      </c>
      <c r="C28" s="62">
        <f>SUMPRODUCT('[2]表九（录入表）'!D$6:D$345*(LEFT('[2]表九（录入表）'!$B$6:$B$345,LEN($A28))=$A28))</f>
        <v>0</v>
      </c>
      <c r="D28" s="62">
        <f>SUMPRODUCT('[2]表九（录入表）'!E$6:E$345*(LEFT('[2]表九（录入表）'!$B$6:$B$345,LEN($A28))=$A28))</f>
        <v>0</v>
      </c>
    </row>
    <row r="29" s="36" customFormat="1" ht="17.1" customHeight="1" spans="1:4">
      <c r="A29" s="72" t="s">
        <v>2273</v>
      </c>
      <c r="B29" s="56" t="s">
        <v>2274</v>
      </c>
      <c r="C29" s="62">
        <f>SUMPRODUCT('[2]表九（录入表）'!D$6:D$345*(LEFT('[2]表九（录入表）'!$B$6:$B$345,LEN($A29))=$A29))</f>
        <v>810</v>
      </c>
      <c r="D29" s="62">
        <f>SUMPRODUCT('[2]表九（录入表）'!E$6:E$345*(LEFT('[2]表九（录入表）'!$B$6:$B$345,LEN($A29))=$A29))</f>
        <v>1250</v>
      </c>
    </row>
    <row r="30" s="36" customFormat="1" ht="17.1" customHeight="1" spans="1:4">
      <c r="A30" s="72" t="s">
        <v>2275</v>
      </c>
      <c r="B30" s="56" t="s">
        <v>2276</v>
      </c>
      <c r="C30" s="62">
        <f>SUMPRODUCT('[2]表九（录入表）'!D$6:D$345*(LEFT('[2]表九（录入表）'!$B$6:$B$345,LEN($A30))=$A30))</f>
        <v>0</v>
      </c>
      <c r="D30" s="63">
        <f>SUMPRODUCT('[2]表九（录入表）'!E$6:E$345*(LEFT('[2]表九（录入表）'!$B$6:$B$345,LEN($A30))=$A30))</f>
        <v>0</v>
      </c>
    </row>
    <row r="31" s="36" customFormat="1" ht="17.1" customHeight="1" spans="1:4">
      <c r="A31" s="72" t="s">
        <v>2277</v>
      </c>
      <c r="B31" s="56" t="s">
        <v>2278</v>
      </c>
      <c r="C31" s="53">
        <f>SUMPRODUCT('[2]表九（录入表）'!D$6:D$345*(LEFT('[2]表九（录入表）'!$B$6:$B$345,LEN($A31))=$A31))</f>
        <v>0</v>
      </c>
      <c r="D31" s="53">
        <f>SUMPRODUCT('[2]表九（录入表）'!E$6:E$345*(LEFT('[2]表九（录入表）'!$B$6:$B$345,LEN($A31))=$A31))</f>
        <v>0</v>
      </c>
    </row>
    <row r="32" s="36" customFormat="1" ht="17.1" customHeight="1" spans="1:4">
      <c r="A32" s="72" t="s">
        <v>2279</v>
      </c>
      <c r="B32" s="56" t="s">
        <v>2280</v>
      </c>
      <c r="C32" s="53">
        <f>SUMPRODUCT('[2]表九（录入表）'!D$6:D$345*(LEFT('[2]表九（录入表）'!$B$6:$B$345,LEN($A32))=$A32))</f>
        <v>0</v>
      </c>
      <c r="D32" s="53">
        <f>SUMPRODUCT('[2]表九（录入表）'!E$6:E$345*(LEFT('[2]表九（录入表）'!$B$6:$B$345,LEN($A32))=$A32))</f>
        <v>0</v>
      </c>
    </row>
    <row r="33" s="36" customFormat="1" ht="17.1" customHeight="1" spans="1:4">
      <c r="A33" s="72" t="s">
        <v>2281</v>
      </c>
      <c r="B33" s="56" t="s">
        <v>2282</v>
      </c>
      <c r="C33" s="53">
        <f>SUMPRODUCT('[2]表九（录入表）'!D$6:D$345*(LEFT('[2]表九（录入表）'!$B$6:$B$345,LEN($A33))=$A33))</f>
        <v>0</v>
      </c>
      <c r="D33" s="53">
        <f>SUMPRODUCT('[2]表九（录入表）'!E$6:E$345*(LEFT('[2]表九（录入表）'!$B$6:$B$345,LEN($A33))=$A33))</f>
        <v>0</v>
      </c>
    </row>
    <row r="34" s="36" customFormat="1" ht="17.1" customHeight="1" spans="1:4">
      <c r="A34" s="72" t="s">
        <v>2283</v>
      </c>
      <c r="B34" s="56" t="s">
        <v>2284</v>
      </c>
      <c r="C34" s="53">
        <f>SUMPRODUCT('[2]表九（录入表）'!D$6:D$345*(LEFT('[2]表九（录入表）'!$B$6:$B$345,LEN($A34))=$A34))</f>
        <v>0</v>
      </c>
      <c r="D34" s="53">
        <f>SUMPRODUCT('[2]表九（录入表）'!E$6:E$345*(LEFT('[2]表九（录入表）'!$B$6:$B$345,LEN($A34))=$A34))</f>
        <v>0</v>
      </c>
    </row>
    <row r="35" s="36" customFormat="1" ht="17.1" customHeight="1" spans="1:4">
      <c r="A35" s="72" t="s">
        <v>2285</v>
      </c>
      <c r="B35" s="56" t="s">
        <v>2286</v>
      </c>
      <c r="C35" s="53">
        <f>SUMPRODUCT('[2]表九（录入表）'!D$6:D$345*(LEFT('[2]表九（录入表）'!$B$6:$B$345,LEN($A35))=$A35))</f>
        <v>0</v>
      </c>
      <c r="D35" s="53">
        <f>SUMPRODUCT('[2]表九（录入表）'!E$6:E$345*(LEFT('[2]表九（录入表）'!$B$6:$B$345,LEN($A35))=$A35))</f>
        <v>0</v>
      </c>
    </row>
    <row r="36" s="36" customFormat="1" ht="17.1" customHeight="1" spans="1:4">
      <c r="A36" s="72" t="s">
        <v>2287</v>
      </c>
      <c r="B36" s="56" t="s">
        <v>2288</v>
      </c>
      <c r="C36" s="62">
        <f>SUMPRODUCT('[2]表九（录入表）'!D$6:D$345*(LEFT('[2]表九（录入表）'!$B$6:$B$345,LEN($A36))=$A36))</f>
        <v>0</v>
      </c>
      <c r="D36" s="62">
        <f>SUMPRODUCT('[2]表九（录入表）'!E$6:E$345*(LEFT('[2]表九（录入表）'!$B$6:$B$345,LEN($A36))=$A36))</f>
        <v>0</v>
      </c>
    </row>
    <row r="37" s="36" customFormat="1" ht="17.1" customHeight="1" spans="1:4">
      <c r="A37" s="72" t="s">
        <v>2289</v>
      </c>
      <c r="B37" s="56" t="s">
        <v>2290</v>
      </c>
      <c r="C37" s="62">
        <f>SUMPRODUCT('[2]表九（录入表）'!D$6:D$345*(LEFT('[2]表九（录入表）'!$B$6:$B$345,LEN($A37))=$A37))</f>
        <v>0</v>
      </c>
      <c r="D37" s="62">
        <f>SUMPRODUCT('[2]表九（录入表）'!E$6:E$345*(LEFT('[2]表九（录入表）'!$B$6:$B$345,LEN($A37))=$A37))</f>
        <v>0</v>
      </c>
    </row>
    <row r="38" s="36" customFormat="1" ht="17.1" customHeight="1" spans="1:4">
      <c r="A38" s="72" t="s">
        <v>2291</v>
      </c>
      <c r="B38" s="56" t="s">
        <v>2292</v>
      </c>
      <c r="C38" s="62">
        <f>SUMPRODUCT('[2]表九（录入表）'!D$6:D$345*(LEFT('[2]表九（录入表）'!$B$6:$B$345,LEN($A38))=$A38))</f>
        <v>0</v>
      </c>
      <c r="D38" s="62">
        <f>SUMPRODUCT('[2]表九（录入表）'!E$6:E$345*(LEFT('[2]表九（录入表）'!$B$6:$B$345,LEN($A38))=$A38))</f>
        <v>0</v>
      </c>
    </row>
    <row r="39" s="36" customFormat="1" ht="17.1" customHeight="1" spans="1:4">
      <c r="A39" s="72" t="s">
        <v>2293</v>
      </c>
      <c r="B39" s="56" t="s">
        <v>2294</v>
      </c>
      <c r="C39" s="62">
        <f>SUMPRODUCT('[2]表九（录入表）'!D$6:D$345*(LEFT('[2]表九（录入表）'!$B$6:$B$345,LEN($A39))=$A39))</f>
        <v>0</v>
      </c>
      <c r="D39" s="63">
        <f>SUMPRODUCT('[2]表九（录入表）'!E$6:E$345*(LEFT('[2]表九（录入表）'!$B$6:$B$345,LEN($A39))=$A39))</f>
        <v>0</v>
      </c>
    </row>
    <row r="40" s="36" customFormat="1" ht="17.1" customHeight="1" spans="1:4">
      <c r="A40" s="72" t="s">
        <v>2295</v>
      </c>
      <c r="B40" s="56" t="s">
        <v>2296</v>
      </c>
      <c r="C40" s="62">
        <f>SUMPRODUCT('[2]表九（录入表）'!D$6:D$345*(LEFT('[2]表九（录入表）'!$B$6:$B$345,LEN($A40))=$A40))</f>
        <v>0</v>
      </c>
      <c r="D40" s="62">
        <f>SUMPRODUCT('[2]表九（录入表）'!E$6:E$345*(LEFT('[2]表九（录入表）'!$B$6:$B$345,LEN($A40))=$A40))</f>
        <v>0</v>
      </c>
    </row>
    <row r="41" s="36" customFormat="1" ht="17.1" customHeight="1" spans="1:4">
      <c r="A41" s="72" t="s">
        <v>2297</v>
      </c>
      <c r="B41" s="56" t="s">
        <v>2298</v>
      </c>
      <c r="C41" s="62">
        <f>SUMPRODUCT('[2]表九（录入表）'!D$6:D$345*(LEFT('[2]表九（录入表）'!$B$6:$B$345,LEN($A41))=$A41))</f>
        <v>0</v>
      </c>
      <c r="D41" s="62">
        <f>SUMPRODUCT('[2]表九（录入表）'!E$6:E$345*(LEFT('[2]表九（录入表）'!$B$6:$B$345,LEN($A41))=$A41))</f>
        <v>0</v>
      </c>
    </row>
    <row r="42" s="36" customFormat="1" ht="17.1" customHeight="1" spans="1:4">
      <c r="A42" s="72" t="s">
        <v>2299</v>
      </c>
      <c r="B42" s="56" t="s">
        <v>2300</v>
      </c>
      <c r="C42" s="62">
        <f>SUMPRODUCT('[2]表九（录入表）'!D$6:D$345*(LEFT('[2]表九（录入表）'!$B$6:$B$345,LEN($A42))=$A42))</f>
        <v>0</v>
      </c>
      <c r="D42" s="63">
        <f>SUMPRODUCT('[2]表九（录入表）'!E$6:E$345*(LEFT('[2]表九（录入表）'!$B$6:$B$345,LEN($A42))=$A42))</f>
        <v>0</v>
      </c>
    </row>
    <row r="43" s="36" customFormat="1" ht="17.1" customHeight="1" spans="1:4">
      <c r="A43" s="72" t="s">
        <v>2301</v>
      </c>
      <c r="B43" s="56" t="s">
        <v>2302</v>
      </c>
      <c r="C43" s="53">
        <f>SUMPRODUCT('[2]表九（录入表）'!D$6:D$345*(LEFT('[2]表九（录入表）'!$B$6:$B$345,LEN($A43))=$A43))</f>
        <v>0</v>
      </c>
      <c r="D43" s="53">
        <f>SUMPRODUCT('[2]表九（录入表）'!E$6:E$345*(LEFT('[2]表九（录入表）'!$B$6:$B$345,LEN($A43))=$A43))</f>
        <v>0</v>
      </c>
    </row>
    <row r="44" s="36" customFormat="1" ht="17.1" customHeight="1" spans="1:4">
      <c r="A44" s="72" t="s">
        <v>2303</v>
      </c>
      <c r="B44" s="56" t="s">
        <v>2304</v>
      </c>
      <c r="C44" s="53">
        <f>SUMPRODUCT('[2]表九（录入表）'!D$6:D$345*(LEFT('[2]表九（录入表）'!$B$6:$B$345,LEN($A44))=$A44))</f>
        <v>0</v>
      </c>
      <c r="D44" s="53">
        <f>SUMPRODUCT('[2]表九（录入表）'!E$6:E$345*(LEFT('[2]表九（录入表）'!$B$6:$B$345,LEN($A44))=$A44))</f>
        <v>0</v>
      </c>
    </row>
    <row r="45" s="36" customFormat="1" ht="17.1" customHeight="1" spans="1:4">
      <c r="A45" s="72" t="s">
        <v>2305</v>
      </c>
      <c r="B45" s="56" t="s">
        <v>2306</v>
      </c>
      <c r="C45" s="53">
        <f>SUMPRODUCT('[2]表九（录入表）'!D$6:D$345*(LEFT('[2]表九（录入表）'!$B$6:$B$345,LEN($A45))=$A45))</f>
        <v>0</v>
      </c>
      <c r="D45" s="53">
        <f>SUMPRODUCT('[2]表九（录入表）'!E$6:E$345*(LEFT('[2]表九（录入表）'!$B$6:$B$345,LEN($A45))=$A45))</f>
        <v>0</v>
      </c>
    </row>
    <row r="46" s="39" customFormat="1" ht="17.1" customHeight="1" spans="1:4">
      <c r="A46" s="72" t="s">
        <v>2307</v>
      </c>
      <c r="B46" s="56" t="s">
        <v>2308</v>
      </c>
      <c r="C46" s="62">
        <f>SUMPRODUCT('[2]表九（录入表）'!D$6:D$345*(LEFT('[2]表九（录入表）'!$B$6:$B$345,LEN($A46))=$A46))</f>
        <v>0</v>
      </c>
      <c r="D46" s="62">
        <f>SUMPRODUCT('[2]表九（录入表）'!E$6:E$345*(LEFT('[2]表九（录入表）'!$B$6:$B$345,LEN($A46))=$A46))</f>
        <v>0</v>
      </c>
    </row>
    <row r="47" s="36" customFormat="1" ht="17.1" customHeight="1" spans="1:4">
      <c r="A47" s="72" t="s">
        <v>2309</v>
      </c>
      <c r="B47" s="56" t="s">
        <v>2310</v>
      </c>
      <c r="C47" s="62">
        <f>SUMPRODUCT('[2]表九（录入表）'!D$6:D$345*(LEFT('[2]表九（录入表）'!$B$6:$B$345,LEN($A47))=$A47))</f>
        <v>0</v>
      </c>
      <c r="D47" s="62">
        <f>SUMPRODUCT('[2]表九（录入表）'!E$6:E$345*(LEFT('[2]表九（录入表）'!$B$6:$B$345,LEN($A47))=$A47))</f>
        <v>0</v>
      </c>
    </row>
    <row r="48" s="36" customFormat="1" ht="17.1" customHeight="1" spans="1:4">
      <c r="A48" s="72" t="s">
        <v>2311</v>
      </c>
      <c r="B48" s="56" t="s">
        <v>2312</v>
      </c>
      <c r="C48" s="62">
        <f>SUMPRODUCT('[2]表九（录入表）'!D$6:D$345*(LEFT('[2]表九（录入表）'!$B$6:$B$345,LEN($A48))=$A48))</f>
        <v>0</v>
      </c>
      <c r="D48" s="62">
        <f>SUMPRODUCT('[2]表九（录入表）'!E$6:E$345*(LEFT('[2]表九（录入表）'!$B$6:$B$345,LEN($A48))=$A48))</f>
        <v>0</v>
      </c>
    </row>
    <row r="49" s="36" customFormat="1" ht="15.75" customHeight="1" spans="1:4">
      <c r="A49" s="72" t="s">
        <v>2313</v>
      </c>
      <c r="B49" s="56" t="s">
        <v>2314</v>
      </c>
      <c r="C49" s="62">
        <f>SUMPRODUCT('[2]表九（录入表）'!D$6:D$345*(LEFT('[2]表九（录入表）'!$B$6:$B$345,LEN($A49))=$A49))</f>
        <v>0</v>
      </c>
      <c r="D49" s="62">
        <f>SUMPRODUCT('[2]表九（录入表）'!E$6:E$345*(LEFT('[2]表九（录入表）'!$B$6:$B$345,LEN($A49))=$A49))</f>
        <v>0</v>
      </c>
    </row>
    <row r="50" s="36" customFormat="1" ht="17.1" customHeight="1" spans="1:4">
      <c r="A50" s="72" t="s">
        <v>2315</v>
      </c>
      <c r="B50" s="56" t="s">
        <v>2316</v>
      </c>
      <c r="C50" s="62">
        <f>SUMPRODUCT('[2]表九（录入表）'!D$6:D$345*(LEFT('[2]表九（录入表）'!$B$6:$B$345,LEN($A50))=$A50))</f>
        <v>0</v>
      </c>
      <c r="D50" s="62">
        <f>SUMPRODUCT('[2]表九（录入表）'!E$6:E$345*(LEFT('[2]表九（录入表）'!$B$6:$B$345,LEN($A50))=$A50))</f>
        <v>0</v>
      </c>
    </row>
    <row r="51" s="36" customFormat="1" ht="17.1" customHeight="1" spans="1:4">
      <c r="A51" s="72" t="s">
        <v>2317</v>
      </c>
      <c r="B51" s="56" t="s">
        <v>2318</v>
      </c>
      <c r="C51" s="62">
        <f>SUMPRODUCT('[2]表九（录入表）'!D$6:D$345*(LEFT('[2]表九（录入表）'!$B$6:$B$345,LEN($A51))=$A51))</f>
        <v>0</v>
      </c>
      <c r="D51" s="63">
        <f>SUMPRODUCT('[2]表九（录入表）'!E$6:E$345*(LEFT('[2]表九（录入表）'!$B$6:$B$345,LEN($A51))=$A51))</f>
        <v>0</v>
      </c>
    </row>
    <row r="52" s="36" customFormat="1" ht="17.1" customHeight="1" spans="1:4">
      <c r="A52" s="72" t="s">
        <v>2319</v>
      </c>
      <c r="B52" s="56" t="s">
        <v>2320</v>
      </c>
      <c r="C52" s="53">
        <f>SUMPRODUCT('[2]表九（录入表）'!D$6:D$345*(LEFT('[2]表九（录入表）'!$B$6:$B$345,LEN($A52))=$A52))</f>
        <v>0</v>
      </c>
      <c r="D52" s="53">
        <f>SUMPRODUCT('[2]表九（录入表）'!E$6:E$345*(LEFT('[2]表九（录入表）'!$B$6:$B$345,LEN($A52))=$A52))</f>
        <v>0</v>
      </c>
    </row>
    <row r="53" s="36" customFormat="1" ht="17.1" customHeight="1" spans="1:4">
      <c r="A53" s="72" t="s">
        <v>2321</v>
      </c>
      <c r="B53" s="56" t="s">
        <v>2322</v>
      </c>
      <c r="C53" s="53">
        <f>SUMPRODUCT('[2]表九（录入表）'!D$6:D$345*(LEFT('[2]表九（录入表）'!$B$6:$B$345,LEN($A53))=$A53))</f>
        <v>0</v>
      </c>
      <c r="D53" s="53">
        <f>SUMPRODUCT('[2]表九（录入表）'!E$6:E$345*(LEFT('[2]表九（录入表）'!$B$6:$B$345,LEN($A53))=$A53))</f>
        <v>0</v>
      </c>
    </row>
    <row r="54" s="36" customFormat="1" ht="17.1" customHeight="1" spans="1:4">
      <c r="A54" s="72" t="s">
        <v>2323</v>
      </c>
      <c r="B54" s="56" t="s">
        <v>2324</v>
      </c>
      <c r="C54" s="62">
        <f>SUMPRODUCT('[2]表九（录入表）'!D$6:D$345*(LEFT('[2]表九（录入表）'!$B$6:$B$345,LEN($A54))=$A54))</f>
        <v>0</v>
      </c>
      <c r="D54" s="62">
        <f>SUMPRODUCT('[2]表九（录入表）'!E$6:E$345*(LEFT('[2]表九（录入表）'!$B$6:$B$345,LEN($A54))=$A54))</f>
        <v>0</v>
      </c>
    </row>
    <row r="55" s="36" customFormat="1" ht="17.1" customHeight="1" spans="1:4">
      <c r="A55" s="72" t="s">
        <v>2325</v>
      </c>
      <c r="B55" s="56" t="s">
        <v>2326</v>
      </c>
      <c r="C55" s="62">
        <f>SUMPRODUCT('[2]表九（录入表）'!D$6:D$345*(LEFT('[2]表九（录入表）'!$B$6:$B$345,LEN($A55))=$A55))</f>
        <v>0</v>
      </c>
      <c r="D55" s="63">
        <f>SUMPRODUCT('[2]表九（录入表）'!E$6:E$345*(LEFT('[2]表九（录入表）'!$B$6:$B$345,LEN($A55))=$A55))</f>
        <v>0</v>
      </c>
    </row>
    <row r="56" s="36" customFormat="1" ht="17.1" customHeight="1" spans="1:4">
      <c r="A56" s="72" t="s">
        <v>2327</v>
      </c>
      <c r="B56" s="56" t="s">
        <v>2328</v>
      </c>
      <c r="C56" s="53">
        <f>SUMPRODUCT('[2]表九（录入表）'!D$6:D$345*(LEFT('[2]表九（录入表）'!$B$6:$B$345,LEN($A56))=$A56))</f>
        <v>0</v>
      </c>
      <c r="D56" s="53">
        <f>SUMPRODUCT('[2]表九（录入表）'!E$6:E$345*(LEFT('[2]表九（录入表）'!$B$6:$B$345,LEN($A56))=$A56))</f>
        <v>0</v>
      </c>
    </row>
    <row r="57" s="36" customFormat="1" ht="17.1" customHeight="1" spans="1:4">
      <c r="A57" s="72" t="s">
        <v>2329</v>
      </c>
      <c r="B57" s="56" t="s">
        <v>2326</v>
      </c>
      <c r="C57" s="53">
        <f>SUMPRODUCT('[2]表九（录入表）'!D$6:D$345*(LEFT('[2]表九（录入表）'!$B$6:$B$345,LEN($A57))=$A57))</f>
        <v>0</v>
      </c>
      <c r="D57" s="53">
        <f>SUMPRODUCT('[2]表九（录入表）'!E$6:E$345*(LEFT('[2]表九（录入表）'!$B$6:$B$345,LEN($A57))=$A57))</f>
        <v>0</v>
      </c>
    </row>
    <row r="58" ht="15" spans="1:4">
      <c r="A58" s="48"/>
      <c r="B58" s="61" t="s">
        <v>2039</v>
      </c>
      <c r="C58" s="62">
        <f>SUM(C6,C39)</f>
        <v>157717</v>
      </c>
      <c r="D58" s="62">
        <f>SUM(D6,D39)</f>
        <v>126519</v>
      </c>
    </row>
    <row r="59" ht="15" spans="1:4">
      <c r="A59" s="72" t="s">
        <v>2040</v>
      </c>
      <c r="B59" s="49" t="s">
        <v>2041</v>
      </c>
      <c r="C59" s="62">
        <f>SUM(C60,C62,C67,C69,C78,C80)</f>
        <v>173605</v>
      </c>
      <c r="D59" s="62">
        <f>SUM(D60,D62,D67,D69,D78,D80)</f>
        <v>370489</v>
      </c>
    </row>
    <row r="60" ht="15" spans="1:4">
      <c r="A60" s="72" t="s">
        <v>2330</v>
      </c>
      <c r="B60" s="49" t="s">
        <v>2331</v>
      </c>
      <c r="C60" s="64">
        <f>SUMPRODUCT('[2]表九（录入表）'!D$6:D$345*(LEFT('[2]表九（录入表）'!$B$6:$B$345,LEN($A60))=$A60))-C61</f>
        <v>1357</v>
      </c>
      <c r="D60" s="64">
        <f>SUMPRODUCT('[2]表九（录入表）'!E$6:E$345*(LEFT('[2]表九（录入表）'!$B$6:$B$345,LEN($A60))=$A60))-D61</f>
        <v>20399</v>
      </c>
    </row>
    <row r="61" ht="15" spans="1:4">
      <c r="A61" s="218" t="s">
        <v>2332</v>
      </c>
      <c r="B61" s="66" t="s">
        <v>2333</v>
      </c>
      <c r="C61" s="53">
        <f>SUMPRODUCT('[2]表九（录入表）'!D$6:D$345*(LEFT('[2]表九（录入表）'!$B$6:$B$345,LEN($A61))=$A61))</f>
        <v>0</v>
      </c>
      <c r="D61" s="53">
        <f>SUMPRODUCT('[2]表九（录入表）'!E$6:E$345*(LEFT('[2]表九（录入表）'!$B$6:$B$345,LEN($A61))=$A61))</f>
        <v>0</v>
      </c>
    </row>
    <row r="62" ht="15" spans="1:4">
      <c r="A62" s="72" t="s">
        <v>2167</v>
      </c>
      <c r="B62" s="49" t="s">
        <v>2168</v>
      </c>
      <c r="C62" s="62">
        <f>SUMPRODUCT('[2]表九（录入表）'!D$6:D$345*(LEFT('[2]表九（录入表）'!$B$6:$B$345,LEN($A62))=$A62))</f>
        <v>0</v>
      </c>
      <c r="D62" s="62">
        <f>SUMPRODUCT('[2]表九（录入表）'!E$6:E$345*(LEFT('[2]表九（录入表）'!$B$6:$B$345,LEN($A62))=$A62))</f>
        <v>0</v>
      </c>
    </row>
    <row r="63" ht="15" spans="1:4">
      <c r="A63" s="219" t="s">
        <v>2334</v>
      </c>
      <c r="B63" s="49" t="s">
        <v>2335</v>
      </c>
      <c r="C63" s="62">
        <f>SUMPRODUCT('[2]表九（录入表）'!D$6:D$345*(LEFT('[2]表九（录入表）'!$B$6:$B$345,LEN($A63))=$A63))</f>
        <v>0</v>
      </c>
      <c r="D63" s="62">
        <f>SUMPRODUCT('[2]表九（录入表）'!E$6:E$345*(LEFT('[2]表九（录入表）'!$B$6:$B$345,LEN($A63))=$A63))</f>
        <v>0</v>
      </c>
    </row>
    <row r="64" ht="15" spans="1:4">
      <c r="A64" s="219" t="s">
        <v>2336</v>
      </c>
      <c r="B64" s="49" t="s">
        <v>2337</v>
      </c>
      <c r="C64" s="53">
        <f>SUMPRODUCT('[2]表九（录入表）'!D$6:D$345*(LEFT('[2]表九（录入表）'!$B$6:$B$345,LEN($A64))=$A64))</f>
        <v>0</v>
      </c>
      <c r="D64" s="53">
        <f>SUMPRODUCT('[2]表九（录入表）'!E$6:E$345*(LEFT('[2]表九（录入表）'!$B$6:$B$345,LEN($A64))=$A64))</f>
        <v>0</v>
      </c>
    </row>
    <row r="65" ht="15" spans="1:4">
      <c r="A65" s="219" t="s">
        <v>2338</v>
      </c>
      <c r="B65" s="49" t="s">
        <v>2339</v>
      </c>
      <c r="C65" s="53">
        <f>SUMPRODUCT('[2]表九（录入表）'!D$6:D$345*(LEFT('[2]表九（录入表）'!$B$6:$B$345,LEN($A65))=$A65))</f>
        <v>0</v>
      </c>
      <c r="D65" s="53">
        <f>SUMPRODUCT('[2]表九（录入表）'!E$6:E$345*(LEFT('[2]表九（录入表）'!$B$6:$B$345,LEN($A65))=$A65))</f>
        <v>0</v>
      </c>
    </row>
    <row r="66" ht="15" spans="1:4">
      <c r="A66" s="219" t="s">
        <v>2340</v>
      </c>
      <c r="B66" s="49" t="s">
        <v>2341</v>
      </c>
      <c r="C66" s="53">
        <f>SUMPRODUCT('[2]表九（录入表）'!D$6:D$345*(LEFT('[2]表九（录入表）'!$B$6:$B$345,LEN($A66))=$A66))</f>
        <v>0</v>
      </c>
      <c r="D66" s="53">
        <f>SUMPRODUCT('[2]表九（录入表）'!E$6:E$345*(LEFT('[2]表九（录入表）'!$B$6:$B$345,LEN($A66))=$A66))</f>
        <v>0</v>
      </c>
    </row>
    <row r="67" ht="15" spans="1:4">
      <c r="A67" s="72" t="s">
        <v>2173</v>
      </c>
      <c r="B67" s="49" t="s">
        <v>2174</v>
      </c>
      <c r="C67" s="62">
        <f>SUMPRODUCT('[2]表九（录入表）'!D$6:D$345*(LEFT('[2]表九（录入表）'!$B$6:$B$345,LEN($A67))=$A67))</f>
        <v>172248</v>
      </c>
      <c r="D67" s="62">
        <f>SUMPRODUCT('[2]表九（录入表）'!E$6:E$345*(LEFT('[2]表九（录入表）'!$B$6:$B$345,LEN($A67))=$A67))</f>
        <v>172290</v>
      </c>
    </row>
    <row r="68" ht="15" spans="1:4">
      <c r="A68" s="72" t="s">
        <v>2342</v>
      </c>
      <c r="B68" s="49" t="s">
        <v>2343</v>
      </c>
      <c r="C68" s="53">
        <f>SUMPRODUCT('[2]表九（录入表）'!D$6:D$345*(LEFT('[2]表九（录入表）'!$B$6:$B$345,LEN($A68))=$A68))</f>
        <v>172248</v>
      </c>
      <c r="D68" s="53">
        <f>SUMPRODUCT('[2]表九（录入表）'!E$6:E$345*(LEFT('[2]表九（录入表）'!$B$6:$B$345,LEN($A68))=$A68))</f>
        <v>172290</v>
      </c>
    </row>
    <row r="69" ht="15" spans="1:4">
      <c r="A69" s="72" t="s">
        <v>2175</v>
      </c>
      <c r="B69" s="49" t="s">
        <v>2176</v>
      </c>
      <c r="C69" s="62">
        <f>SUMPRODUCT('[2]表九（录入表）'!D$6:D$345*(LEFT('[2]表九（录入表）'!$B$6:$B$345,LEN($A69))=$A69))</f>
        <v>0</v>
      </c>
      <c r="D69" s="62">
        <f>SUMPRODUCT('[2]表九（录入表）'!E$6:E$345*(LEFT('[2]表九（录入表）'!$B$6:$B$345,LEN($A69))=$A69))</f>
        <v>0</v>
      </c>
    </row>
    <row r="70" ht="15" spans="1:4">
      <c r="A70" s="72" t="s">
        <v>2344</v>
      </c>
      <c r="B70" s="49" t="s">
        <v>2345</v>
      </c>
      <c r="C70" s="62">
        <f>SUMPRODUCT('[2]表九（录入表）'!D$6:D$345*(LEFT('[2]表九（录入表）'!$B$6:$B$345,LEN($A70))=$A70))</f>
        <v>0</v>
      </c>
      <c r="D70" s="62">
        <f>SUMPRODUCT('[2]表九（录入表）'!E$6:E$345*(LEFT('[2]表九（录入表）'!$B$6:$B$345,LEN($A70))=$A70))</f>
        <v>0</v>
      </c>
    </row>
    <row r="71" ht="15" spans="1:4">
      <c r="A71" s="72" t="s">
        <v>2346</v>
      </c>
      <c r="B71" s="49" t="s">
        <v>2347</v>
      </c>
      <c r="C71" s="53">
        <f>SUMPRODUCT('[2]表九（录入表）'!D$6:D$345*(LEFT('[2]表九（录入表）'!$B$6:$B$345,LEN($A71))=$A71))</f>
        <v>0</v>
      </c>
      <c r="D71" s="53">
        <f>SUMPRODUCT('[2]表九（录入表）'!E$6:E$345*(LEFT('[2]表九（录入表）'!$B$6:$B$345,LEN($A71))=$A71))</f>
        <v>0</v>
      </c>
    </row>
    <row r="72" ht="15" spans="1:4">
      <c r="A72" s="72" t="s">
        <v>2348</v>
      </c>
      <c r="B72" s="49" t="s">
        <v>2349</v>
      </c>
      <c r="C72" s="53">
        <f>SUMPRODUCT('[2]表九（录入表）'!D$6:D$345*(LEFT('[2]表九（录入表）'!$B$6:$B$345,LEN($A72))=$A72))</f>
        <v>0</v>
      </c>
      <c r="D72" s="53">
        <f>SUMPRODUCT('[2]表九（录入表）'!E$6:E$345*(LEFT('[2]表九（录入表）'!$B$6:$B$345,LEN($A72))=$A72))</f>
        <v>0</v>
      </c>
    </row>
    <row r="73" ht="15" spans="1:4">
      <c r="A73" s="72" t="s">
        <v>2350</v>
      </c>
      <c r="B73" s="49" t="s">
        <v>2351</v>
      </c>
      <c r="C73" s="53">
        <f>SUMPRODUCT('[2]表九（录入表）'!D$6:D$345*(LEFT('[2]表九（录入表）'!$B$6:$B$345,LEN($A73))=$A73))</f>
        <v>0</v>
      </c>
      <c r="D73" s="53">
        <f>SUMPRODUCT('[2]表九（录入表）'!E$6:E$345*(LEFT('[2]表九（录入表）'!$B$6:$B$345,LEN($A73))=$A73))</f>
        <v>0</v>
      </c>
    </row>
    <row r="74" ht="15" spans="1:4">
      <c r="A74" s="72" t="s">
        <v>2352</v>
      </c>
      <c r="B74" s="49" t="s">
        <v>2353</v>
      </c>
      <c r="C74" s="53">
        <f>SUMPRODUCT('[2]表九（录入表）'!D$6:D$345*(LEFT('[2]表九（录入表）'!$B$6:$B$345,LEN($A74))=$A74))</f>
        <v>0</v>
      </c>
      <c r="D74" s="53">
        <f>SUMPRODUCT('[2]表九（录入表）'!E$6:E$345*(LEFT('[2]表九（录入表）'!$B$6:$B$345,LEN($A74))=$A74))</f>
        <v>0</v>
      </c>
    </row>
    <row r="75" ht="15" spans="1:4">
      <c r="A75" s="72" t="s">
        <v>2354</v>
      </c>
      <c r="B75" s="49" t="s">
        <v>2355</v>
      </c>
      <c r="C75" s="53">
        <f>SUMPRODUCT('[2]表九（录入表）'!D$6:D$345*(LEFT('[2]表九（录入表）'!$B$6:$B$345,LEN($A75))=$A75))</f>
        <v>0</v>
      </c>
      <c r="D75" s="53">
        <f>SUMPRODUCT('[2]表九（录入表）'!E$6:E$345*(LEFT('[2]表九（录入表）'!$B$6:$B$345,LEN($A75))=$A75))</f>
        <v>0</v>
      </c>
    </row>
    <row r="76" ht="15" spans="1:4">
      <c r="A76" s="72" t="s">
        <v>2356</v>
      </c>
      <c r="B76" s="49" t="s">
        <v>2357</v>
      </c>
      <c r="C76" s="53">
        <f>SUMPRODUCT('[2]表九（录入表）'!D$6:D$345*(LEFT('[2]表九（录入表）'!$B$6:$B$345,LEN($A76))=$A76))</f>
        <v>0</v>
      </c>
      <c r="D76" s="53">
        <f>SUMPRODUCT('[2]表九（录入表）'!E$6:E$345*(LEFT('[2]表九（录入表）'!$B$6:$B$345,LEN($A76))=$A76))</f>
        <v>0</v>
      </c>
    </row>
    <row r="77" ht="15" spans="1:4">
      <c r="A77" s="72" t="s">
        <v>2358</v>
      </c>
      <c r="B77" s="49" t="s">
        <v>2359</v>
      </c>
      <c r="C77" s="53">
        <f>SUMPRODUCT('[2]表九（录入表）'!D$6:D$345*(LEFT('[2]表九（录入表）'!$B$6:$B$345,LEN($A77))=$A77))</f>
        <v>0</v>
      </c>
      <c r="D77" s="53">
        <f>SUMPRODUCT('[2]表九（录入表）'!E$6:E$345*(LEFT('[2]表九（录入表）'!$B$6:$B$345,LEN($A77))=$A77))</f>
        <v>0</v>
      </c>
    </row>
    <row r="78" ht="15" spans="1:4">
      <c r="A78" s="72" t="s">
        <v>2185</v>
      </c>
      <c r="B78" s="49" t="s">
        <v>2186</v>
      </c>
      <c r="C78" s="62">
        <f>SUMPRODUCT('[2]表九（录入表）'!D$6:D$345*(LEFT('[2]表九（录入表）'!$B$6:$B$345,LEN($A78))=$A78))</f>
        <v>0</v>
      </c>
      <c r="D78" s="62">
        <f>SUMPRODUCT('[2]表九（录入表）'!E$6:E$345*(LEFT('[2]表九（录入表）'!$B$6:$B$345,LEN($A78))=$A78))</f>
        <v>177800</v>
      </c>
    </row>
    <row r="79" ht="15" spans="1:4">
      <c r="A79" s="72" t="s">
        <v>2360</v>
      </c>
      <c r="B79" s="49" t="s">
        <v>2361</v>
      </c>
      <c r="C79" s="53">
        <f>SUMPRODUCT('[2]表九（录入表）'!D$6:D$345*(LEFT('[2]表九（录入表）'!$B$6:$B$345,LEN($A79))=$A79))</f>
        <v>0</v>
      </c>
      <c r="D79" s="53">
        <f>SUMPRODUCT('[2]表九（录入表）'!E$6:E$345*(LEFT('[2]表九（录入表）'!$B$6:$B$345,LEN($A79))=$A79))</f>
        <v>177800</v>
      </c>
    </row>
    <row r="80" ht="15" spans="1:4">
      <c r="A80" s="72" t="s">
        <v>2362</v>
      </c>
      <c r="B80" s="49" t="s">
        <v>2363</v>
      </c>
      <c r="C80" s="62">
        <f>SUMPRODUCT('[2]表九（录入表）'!D$6:D$345*(LEFT('[2]表九（录入表）'!$B$6:$B$345,LEN($A80))=$A80))</f>
        <v>0</v>
      </c>
      <c r="D80" s="62">
        <f>SUMPRODUCT('[2]表九（录入表）'!E$6:E$345*(LEFT('[2]表九（录入表）'!$B$6:$B$345,LEN($A80))=$A80))</f>
        <v>0</v>
      </c>
    </row>
    <row r="81" ht="15" spans="1:4">
      <c r="A81" s="72" t="s">
        <v>2364</v>
      </c>
      <c r="B81" s="49" t="s">
        <v>2365</v>
      </c>
      <c r="C81" s="53">
        <f>SUMPRODUCT('[2]表九（录入表）'!D$6:D$345*(LEFT('[2]表九（录入表）'!$B$6:$B$345,LEN($A81))=$A81))</f>
        <v>0</v>
      </c>
      <c r="D81" s="53">
        <f>SUMPRODUCT('[2]表九（录入表）'!E$6:E$345*(LEFT('[2]表九（录入表）'!$B$6:$B$345,LEN($A81))=$A81))</f>
        <v>0</v>
      </c>
    </row>
    <row r="82" ht="15" spans="1:4">
      <c r="A82" s="76"/>
      <c r="B82" s="56"/>
      <c r="C82" s="77"/>
      <c r="D82" s="77"/>
    </row>
    <row r="83" ht="15" spans="1:4">
      <c r="A83" s="72" t="s">
        <v>2209</v>
      </c>
      <c r="B83" s="49" t="s">
        <v>2210</v>
      </c>
      <c r="C83" s="62">
        <f>SUMPRODUCT('[2]表九（录入表）'!D$6:D$345*(LEFT('[2]表九（录入表）'!$B$6:$B$345,LEN($A83))=$A83))</f>
        <v>0</v>
      </c>
      <c r="D83" s="62">
        <f>SUMPRODUCT('[2]表九（录入表）'!E$6:E$345*(LEFT('[2]表九（录入表）'!$B$6:$B$345,LEN($A83))=$A83))</f>
        <v>0</v>
      </c>
    </row>
    <row r="84" ht="15" spans="1:4">
      <c r="A84" s="72" t="s">
        <v>2211</v>
      </c>
      <c r="B84" s="49" t="s">
        <v>2212</v>
      </c>
      <c r="C84" s="62">
        <f>SUMPRODUCT('[2]表九（录入表）'!D$6:D$345*(LEFT('[2]表九（录入表）'!$B$6:$B$345,LEN($A84))=$A84))</f>
        <v>0</v>
      </c>
      <c r="D84" s="62">
        <f>SUMPRODUCT('[2]表九（录入表）'!E$6:E$345*(LEFT('[2]表九（录入表）'!$B$6:$B$345,LEN($A84))=$A84))</f>
        <v>0</v>
      </c>
    </row>
    <row r="85" ht="15" spans="1:4">
      <c r="A85" s="72" t="s">
        <v>2366</v>
      </c>
      <c r="B85" s="49" t="s">
        <v>2367</v>
      </c>
      <c r="C85" s="53">
        <f>SUMPRODUCT('[2]表九（录入表）'!D$6:D$345*(LEFT('[2]表九（录入表）'!$B$6:$B$345,LEN($A85))=$A85))</f>
        <v>0</v>
      </c>
      <c r="D85" s="53">
        <f>SUMPRODUCT('[2]表九（录入表）'!E$6:E$345*(LEFT('[2]表九（录入表）'!$B$6:$B$345,LEN($A85))=$A85))</f>
        <v>0</v>
      </c>
    </row>
    <row r="86" ht="15" spans="1:4">
      <c r="A86" s="48"/>
      <c r="B86" s="49"/>
      <c r="C86" s="58"/>
      <c r="D86" s="59"/>
    </row>
    <row r="87" ht="15" spans="1:4">
      <c r="A87" s="48"/>
      <c r="B87" s="61" t="s">
        <v>2223</v>
      </c>
      <c r="C87" s="62">
        <f>SUM(C58,C59,C83)</f>
        <v>331322</v>
      </c>
      <c r="D87" s="63">
        <f>SUM(D58,D59,D83)</f>
        <v>497008</v>
      </c>
    </row>
  </sheetData>
  <mergeCells count="5">
    <mergeCell ref="A2:D2"/>
    <mergeCell ref="A4:A5"/>
    <mergeCell ref="B4:B5"/>
    <mergeCell ref="C4:C5"/>
    <mergeCell ref="D4:D5"/>
  </mergeCells>
  <pageMargins left="0.0784722222222222" right="0.0784722222222222" top="0.236111111111111" bottom="0.196527777777778" header="0.0784722222222222" footer="0.0784722222222222"/>
  <pageSetup paperSize="9" scale="64"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380"/>
  <sheetViews>
    <sheetView topLeftCell="A310" workbookViewId="0">
      <selection activeCell="B310" sqref="B310"/>
    </sheetView>
  </sheetViews>
  <sheetFormatPr defaultColWidth="8.775" defaultRowHeight="13.5" outlineLevelCol="3"/>
  <cols>
    <col min="1" max="1" width="9.88333333333333" style="36" customWidth="1"/>
    <col min="2" max="2" width="64.1083333333333" style="36" customWidth="1"/>
    <col min="3" max="4" width="10.775" style="36" customWidth="1"/>
    <col min="5" max="16384" width="8.775" style="36"/>
  </cols>
  <sheetData>
    <row r="2" s="37" customFormat="1" ht="23.25" spans="1:4">
      <c r="A2" s="41" t="s">
        <v>2368</v>
      </c>
      <c r="B2" s="41"/>
      <c r="C2" s="41"/>
      <c r="D2" s="41"/>
    </row>
    <row r="3" s="36" customFormat="1" ht="29" customHeight="1" spans="4:4">
      <c r="D3" s="36" t="s">
        <v>1</v>
      </c>
    </row>
    <row r="4" s="38" customFormat="1" ht="19.5" customHeight="1" spans="1:4">
      <c r="A4" s="43" t="s">
        <v>2369</v>
      </c>
      <c r="B4" s="43"/>
      <c r="C4" s="43"/>
      <c r="D4" s="43"/>
    </row>
    <row r="5" s="38" customFormat="1" ht="60" customHeight="1" spans="1:4">
      <c r="A5" s="44" t="s">
        <v>103</v>
      </c>
      <c r="B5" s="45" t="s">
        <v>99</v>
      </c>
      <c r="C5" s="78" t="s">
        <v>35</v>
      </c>
      <c r="D5" s="46" t="s">
        <v>2226</v>
      </c>
    </row>
    <row r="6" s="36" customFormat="1" ht="17.1" customHeight="1" spans="1:4">
      <c r="A6" s="44"/>
      <c r="B6" s="45"/>
      <c r="C6" s="44"/>
      <c r="D6" s="44"/>
    </row>
    <row r="7" s="36" customFormat="1" ht="17.1" customHeight="1" spans="1:4">
      <c r="A7" s="48" t="s">
        <v>2370</v>
      </c>
      <c r="B7" s="49" t="s">
        <v>2371</v>
      </c>
      <c r="C7" s="50">
        <v>0</v>
      </c>
      <c r="D7" s="50">
        <v>0</v>
      </c>
    </row>
    <row r="8" s="36" customFormat="1" ht="17.1" customHeight="1" spans="1:4">
      <c r="A8" s="48" t="s">
        <v>2372</v>
      </c>
      <c r="B8" s="49" t="s">
        <v>2373</v>
      </c>
      <c r="C8" s="50">
        <v>0</v>
      </c>
      <c r="D8" s="52">
        <v>0</v>
      </c>
    </row>
    <row r="9" s="36" customFormat="1" ht="17.1" customHeight="1" spans="1:4">
      <c r="A9" s="48" t="s">
        <v>2374</v>
      </c>
      <c r="B9" s="49" t="s">
        <v>2375</v>
      </c>
      <c r="C9" s="53">
        <v>0</v>
      </c>
      <c r="D9" s="54">
        <v>0</v>
      </c>
    </row>
    <row r="10" s="36" customFormat="1" ht="17.1" customHeight="1" spans="1:4">
      <c r="A10" s="48" t="s">
        <v>2376</v>
      </c>
      <c r="B10" s="49" t="s">
        <v>655</v>
      </c>
      <c r="C10" s="53">
        <v>0</v>
      </c>
      <c r="D10" s="54">
        <v>0</v>
      </c>
    </row>
    <row r="11" s="36" customFormat="1" ht="17.1" customHeight="1" spans="1:4">
      <c r="A11" s="48" t="s">
        <v>2377</v>
      </c>
      <c r="B11" s="49" t="s">
        <v>2378</v>
      </c>
      <c r="C11" s="53">
        <v>0</v>
      </c>
      <c r="D11" s="54">
        <v>0</v>
      </c>
    </row>
    <row r="12" s="36" customFormat="1" ht="17.1" customHeight="1" spans="1:4">
      <c r="A12" s="48" t="s">
        <v>2379</v>
      </c>
      <c r="B12" s="49" t="s">
        <v>2380</v>
      </c>
      <c r="C12" s="53">
        <v>0</v>
      </c>
      <c r="D12" s="54">
        <v>0</v>
      </c>
    </row>
    <row r="13" s="36" customFormat="1" ht="17.1" customHeight="1" spans="1:4">
      <c r="A13" s="48" t="s">
        <v>2381</v>
      </c>
      <c r="B13" s="49" t="s">
        <v>719</v>
      </c>
      <c r="C13" s="53">
        <v>0</v>
      </c>
      <c r="D13" s="54">
        <v>0</v>
      </c>
    </row>
    <row r="14" s="36" customFormat="1" ht="17.1" customHeight="1" spans="1:4">
      <c r="A14" s="48" t="s">
        <v>2382</v>
      </c>
      <c r="B14" s="49" t="s">
        <v>2383</v>
      </c>
      <c r="C14" s="50">
        <v>0</v>
      </c>
      <c r="D14" s="52">
        <v>0</v>
      </c>
    </row>
    <row r="15" s="36" customFormat="1" ht="17.1" customHeight="1" spans="1:4">
      <c r="A15" s="48" t="s">
        <v>2384</v>
      </c>
      <c r="B15" s="49" t="s">
        <v>2385</v>
      </c>
      <c r="C15" s="50">
        <v>0</v>
      </c>
      <c r="D15" s="50">
        <v>0</v>
      </c>
    </row>
    <row r="16" s="36" customFormat="1" ht="17.1" customHeight="1" spans="1:4">
      <c r="A16" s="48" t="s">
        <v>2386</v>
      </c>
      <c r="B16" s="49" t="s">
        <v>2387</v>
      </c>
      <c r="C16" s="53">
        <v>0</v>
      </c>
      <c r="D16" s="53">
        <v>0</v>
      </c>
    </row>
    <row r="17" s="36" customFormat="1" ht="17.1" customHeight="1" spans="1:4">
      <c r="A17" s="48" t="s">
        <v>2388</v>
      </c>
      <c r="B17" s="49" t="s">
        <v>2389</v>
      </c>
      <c r="C17" s="53">
        <v>0</v>
      </c>
      <c r="D17" s="54">
        <v>0</v>
      </c>
    </row>
    <row r="18" s="36" customFormat="1" ht="17.1" customHeight="1" spans="1:4">
      <c r="A18" s="48" t="s">
        <v>2390</v>
      </c>
      <c r="B18" s="49" t="s">
        <v>2391</v>
      </c>
      <c r="C18" s="53">
        <v>0</v>
      </c>
      <c r="D18" s="54">
        <v>0</v>
      </c>
    </row>
    <row r="19" s="36" customFormat="1" ht="17.1" customHeight="1" spans="1:4">
      <c r="A19" s="48" t="s">
        <v>2392</v>
      </c>
      <c r="B19" s="49" t="s">
        <v>2393</v>
      </c>
      <c r="C19" s="53">
        <v>0</v>
      </c>
      <c r="D19" s="54">
        <v>0</v>
      </c>
    </row>
    <row r="20" s="36" customFormat="1" ht="17.1" customHeight="1" spans="1:4">
      <c r="A20" s="48" t="s">
        <v>2394</v>
      </c>
      <c r="B20" s="49" t="s">
        <v>2395</v>
      </c>
      <c r="C20" s="53">
        <v>0</v>
      </c>
      <c r="D20" s="54">
        <v>0</v>
      </c>
    </row>
    <row r="21" s="36" customFormat="1" ht="17.1" customHeight="1" spans="1:4">
      <c r="A21" s="48" t="s">
        <v>2396</v>
      </c>
      <c r="B21" s="55" t="s">
        <v>2397</v>
      </c>
      <c r="C21" s="53">
        <v>0</v>
      </c>
      <c r="D21" s="54">
        <v>0</v>
      </c>
    </row>
    <row r="22" s="36" customFormat="1" ht="17.1" customHeight="1" spans="1:4">
      <c r="A22" s="48" t="s">
        <v>2398</v>
      </c>
      <c r="B22" s="55" t="s">
        <v>2373</v>
      </c>
      <c r="C22" s="50">
        <v>0</v>
      </c>
      <c r="D22" s="50">
        <v>0</v>
      </c>
    </row>
    <row r="23" s="36" customFormat="1" ht="17.1" customHeight="1" spans="1:4">
      <c r="A23" s="48" t="s">
        <v>2399</v>
      </c>
      <c r="B23" s="49" t="s">
        <v>2400</v>
      </c>
      <c r="C23" s="53">
        <v>0</v>
      </c>
      <c r="D23" s="54">
        <v>0</v>
      </c>
    </row>
    <row r="24" s="36" customFormat="1" ht="17.1" customHeight="1" spans="1:4">
      <c r="A24" s="48" t="s">
        <v>2401</v>
      </c>
      <c r="B24" s="49" t="s">
        <v>2402</v>
      </c>
      <c r="C24" s="53">
        <v>0</v>
      </c>
      <c r="D24" s="54">
        <v>0</v>
      </c>
    </row>
    <row r="25" s="36" customFormat="1" ht="17.1" customHeight="1" spans="1:4">
      <c r="A25" s="48" t="s">
        <v>2403</v>
      </c>
      <c r="B25" s="49" t="s">
        <v>2404</v>
      </c>
      <c r="C25" s="53">
        <v>0</v>
      </c>
      <c r="D25" s="54">
        <v>0</v>
      </c>
    </row>
    <row r="26" s="36" customFormat="1" ht="17.1" customHeight="1" spans="1:4">
      <c r="A26" s="48" t="s">
        <v>2405</v>
      </c>
      <c r="B26" s="49" t="s">
        <v>2406</v>
      </c>
      <c r="C26" s="53">
        <v>0</v>
      </c>
      <c r="D26" s="54">
        <v>0</v>
      </c>
    </row>
    <row r="27" s="36" customFormat="1" ht="17.1" customHeight="1" spans="1:4">
      <c r="A27" s="48" t="s">
        <v>2407</v>
      </c>
      <c r="B27" s="49" t="s">
        <v>2408</v>
      </c>
      <c r="C27" s="53">
        <v>0</v>
      </c>
      <c r="D27" s="54">
        <v>0</v>
      </c>
    </row>
    <row r="28" s="36" customFormat="1" ht="17.1" customHeight="1" spans="1:4">
      <c r="A28" s="48" t="s">
        <v>2409</v>
      </c>
      <c r="B28" s="49" t="s">
        <v>2410</v>
      </c>
      <c r="C28" s="53">
        <v>0</v>
      </c>
      <c r="D28" s="53">
        <v>0</v>
      </c>
    </row>
    <row r="29" s="36" customFormat="1" ht="17.1" customHeight="1" spans="1:4">
      <c r="A29" s="48" t="s">
        <v>2411</v>
      </c>
      <c r="B29" s="49" t="s">
        <v>2412</v>
      </c>
      <c r="C29" s="50">
        <v>0</v>
      </c>
      <c r="D29" s="52">
        <v>2</v>
      </c>
    </row>
    <row r="30" s="36" customFormat="1" ht="17.1" customHeight="1" spans="1:4">
      <c r="A30" s="48" t="s">
        <v>2413</v>
      </c>
      <c r="B30" s="49" t="s">
        <v>2414</v>
      </c>
      <c r="C30" s="50">
        <v>0</v>
      </c>
      <c r="D30" s="52">
        <v>2</v>
      </c>
    </row>
    <row r="31" s="36" customFormat="1" ht="17.1" customHeight="1" spans="1:4">
      <c r="A31" s="48" t="s">
        <v>2415</v>
      </c>
      <c r="B31" s="49" t="s">
        <v>2416</v>
      </c>
      <c r="C31" s="53">
        <v>0</v>
      </c>
      <c r="D31" s="53">
        <v>0</v>
      </c>
    </row>
    <row r="32" s="36" customFormat="1" ht="17.1" customHeight="1" spans="1:4">
      <c r="A32" s="48" t="s">
        <v>2417</v>
      </c>
      <c r="B32" s="49" t="s">
        <v>2418</v>
      </c>
      <c r="C32" s="53">
        <v>0</v>
      </c>
      <c r="D32" s="53">
        <v>2</v>
      </c>
    </row>
    <row r="33" s="36" customFormat="1" ht="17.1" customHeight="1" spans="1:4">
      <c r="A33" s="48" t="s">
        <v>2419</v>
      </c>
      <c r="B33" s="49" t="s">
        <v>2420</v>
      </c>
      <c r="C33" s="53">
        <v>0</v>
      </c>
      <c r="D33" s="54">
        <v>0</v>
      </c>
    </row>
    <row r="34" s="36" customFormat="1" ht="17.1" customHeight="1" spans="1:4">
      <c r="A34" s="48" t="s">
        <v>2421</v>
      </c>
      <c r="B34" s="49" t="s">
        <v>2422</v>
      </c>
      <c r="C34" s="53">
        <v>0</v>
      </c>
      <c r="D34" s="54">
        <v>0</v>
      </c>
    </row>
    <row r="35" s="36" customFormat="1" ht="17.1" customHeight="1" spans="1:4">
      <c r="A35" s="48" t="s">
        <v>2423</v>
      </c>
      <c r="B35" s="49" t="s">
        <v>2424</v>
      </c>
      <c r="C35" s="53">
        <v>0</v>
      </c>
      <c r="D35" s="54">
        <v>0</v>
      </c>
    </row>
    <row r="36" s="36" customFormat="1" ht="17.1" customHeight="1" spans="1:4">
      <c r="A36" s="48" t="s">
        <v>2425</v>
      </c>
      <c r="B36" s="49" t="s">
        <v>2426</v>
      </c>
      <c r="C36" s="50">
        <v>0</v>
      </c>
      <c r="D36" s="52">
        <v>0</v>
      </c>
    </row>
    <row r="37" s="36" customFormat="1" ht="17.1" customHeight="1" spans="1:4">
      <c r="A37" s="48" t="s">
        <v>2427</v>
      </c>
      <c r="B37" s="49" t="s">
        <v>2428</v>
      </c>
      <c r="C37" s="53">
        <v>0</v>
      </c>
      <c r="D37" s="53">
        <v>0</v>
      </c>
    </row>
    <row r="38" s="36" customFormat="1" ht="17.1" customHeight="1" spans="1:4">
      <c r="A38" s="48" t="s">
        <v>2429</v>
      </c>
      <c r="B38" s="49" t="s">
        <v>2430</v>
      </c>
      <c r="C38" s="53">
        <v>0</v>
      </c>
      <c r="D38" s="54">
        <v>0</v>
      </c>
    </row>
    <row r="39" s="36" customFormat="1" ht="17.1" customHeight="1" spans="1:4">
      <c r="A39" s="48" t="s">
        <v>2431</v>
      </c>
      <c r="B39" s="49" t="s">
        <v>2432</v>
      </c>
      <c r="C39" s="53">
        <v>0</v>
      </c>
      <c r="D39" s="54">
        <v>0</v>
      </c>
    </row>
    <row r="40" s="36" customFormat="1" ht="17.1" customHeight="1" spans="1:4">
      <c r="A40" s="48" t="s">
        <v>2433</v>
      </c>
      <c r="B40" s="49" t="s">
        <v>2434</v>
      </c>
      <c r="C40" s="53">
        <v>0</v>
      </c>
      <c r="D40" s="54">
        <v>0</v>
      </c>
    </row>
    <row r="41" s="36" customFormat="1" ht="17.1" customHeight="1" spans="1:4">
      <c r="A41" s="48" t="s">
        <v>2435</v>
      </c>
      <c r="B41" s="49" t="s">
        <v>2436</v>
      </c>
      <c r="C41" s="53">
        <v>0</v>
      </c>
      <c r="D41" s="54">
        <v>0</v>
      </c>
    </row>
    <row r="42" s="36" customFormat="1" ht="17.1" customHeight="1" spans="1:4">
      <c r="A42" s="48" t="s">
        <v>2437</v>
      </c>
      <c r="B42" s="49" t="s">
        <v>2438</v>
      </c>
      <c r="C42" s="50">
        <v>0</v>
      </c>
      <c r="D42" s="50">
        <v>0</v>
      </c>
    </row>
    <row r="43" s="36" customFormat="1" ht="17.1" customHeight="1" spans="1:4">
      <c r="A43" s="48" t="s">
        <v>2439</v>
      </c>
      <c r="B43" s="49" t="s">
        <v>2440</v>
      </c>
      <c r="C43" s="53">
        <v>0</v>
      </c>
      <c r="D43" s="53">
        <v>0</v>
      </c>
    </row>
    <row r="44" s="36" customFormat="1" ht="17.1" customHeight="1" spans="1:4">
      <c r="A44" s="48" t="s">
        <v>2441</v>
      </c>
      <c r="B44" s="49" t="s">
        <v>2442</v>
      </c>
      <c r="C44" s="53">
        <v>0</v>
      </c>
      <c r="D44" s="54">
        <v>0</v>
      </c>
    </row>
    <row r="45" s="36" customFormat="1" ht="17.1" customHeight="1" spans="1:4">
      <c r="A45" s="48" t="s">
        <v>2443</v>
      </c>
      <c r="B45" s="49" t="s">
        <v>2373</v>
      </c>
      <c r="C45" s="50">
        <v>0</v>
      </c>
      <c r="D45" s="52">
        <v>0</v>
      </c>
    </row>
    <row r="46" s="39" customFormat="1" ht="17.1" customHeight="1" spans="1:4">
      <c r="A46" s="48" t="s">
        <v>2444</v>
      </c>
      <c r="B46" s="49" t="s">
        <v>2445</v>
      </c>
      <c r="C46" s="53">
        <v>0</v>
      </c>
      <c r="D46" s="54">
        <v>0</v>
      </c>
    </row>
    <row r="47" s="36" customFormat="1" ht="17.1" customHeight="1" spans="1:4">
      <c r="A47" s="48" t="s">
        <v>2446</v>
      </c>
      <c r="B47" s="49" t="s">
        <v>2447</v>
      </c>
      <c r="C47" s="53">
        <v>0</v>
      </c>
      <c r="D47" s="54">
        <v>0</v>
      </c>
    </row>
    <row r="48" s="36" customFormat="1" ht="17.1" customHeight="1" spans="1:4">
      <c r="A48" s="48" t="s">
        <v>2448</v>
      </c>
      <c r="B48" s="49" t="s">
        <v>2449</v>
      </c>
      <c r="C48" s="53">
        <v>0</v>
      </c>
      <c r="D48" s="54">
        <v>0</v>
      </c>
    </row>
    <row r="49" s="36" customFormat="1" ht="15.75" customHeight="1" spans="1:4">
      <c r="A49" s="48" t="s">
        <v>2450</v>
      </c>
      <c r="B49" s="49" t="s">
        <v>2451</v>
      </c>
      <c r="C49" s="53">
        <v>0</v>
      </c>
      <c r="D49" s="54">
        <v>0</v>
      </c>
    </row>
    <row r="50" s="36" customFormat="1" ht="17.1" customHeight="1" spans="1:4">
      <c r="A50" s="48" t="s">
        <v>2452</v>
      </c>
      <c r="B50" s="49" t="s">
        <v>2453</v>
      </c>
      <c r="C50" s="53">
        <v>0</v>
      </c>
      <c r="D50" s="54">
        <v>0</v>
      </c>
    </row>
    <row r="51" s="36" customFormat="1" ht="17.1" customHeight="1" spans="1:4">
      <c r="A51" s="48" t="s">
        <v>2454</v>
      </c>
      <c r="B51" s="49" t="s">
        <v>885</v>
      </c>
      <c r="C51" s="53">
        <v>0</v>
      </c>
      <c r="D51" s="54">
        <v>0</v>
      </c>
    </row>
    <row r="52" s="36" customFormat="1" ht="17.1" customHeight="1" spans="1:4">
      <c r="A52" s="48" t="s">
        <v>2455</v>
      </c>
      <c r="B52" s="49" t="s">
        <v>2456</v>
      </c>
      <c r="C52" s="50">
        <v>0</v>
      </c>
      <c r="D52" s="52">
        <v>0</v>
      </c>
    </row>
    <row r="53" s="36" customFormat="1" ht="17.1" customHeight="1" spans="1:4">
      <c r="A53" s="48" t="s">
        <v>2457</v>
      </c>
      <c r="B53" s="49" t="s">
        <v>2373</v>
      </c>
      <c r="C53" s="50">
        <v>0</v>
      </c>
      <c r="D53" s="52">
        <v>0</v>
      </c>
    </row>
    <row r="54" s="36" customFormat="1" ht="17.1" customHeight="1" spans="1:4">
      <c r="A54" s="48" t="s">
        <v>2458</v>
      </c>
      <c r="B54" s="49" t="s">
        <v>2459</v>
      </c>
      <c r="C54" s="53">
        <v>0</v>
      </c>
      <c r="D54" s="54">
        <v>0</v>
      </c>
    </row>
    <row r="55" s="36" customFormat="1" ht="17.1" customHeight="1" spans="1:4">
      <c r="A55" s="48" t="s">
        <v>2460</v>
      </c>
      <c r="B55" s="49" t="s">
        <v>2461</v>
      </c>
      <c r="C55" s="53">
        <v>0</v>
      </c>
      <c r="D55" s="54">
        <v>0</v>
      </c>
    </row>
    <row r="56" s="36" customFormat="1" ht="17.1" customHeight="1" spans="1:4">
      <c r="A56" s="48" t="s">
        <v>2462</v>
      </c>
      <c r="B56" s="49" t="s">
        <v>1075</v>
      </c>
      <c r="C56" s="53">
        <v>0</v>
      </c>
      <c r="D56" s="54">
        <v>0</v>
      </c>
    </row>
    <row r="57" s="36" customFormat="1" ht="17.1" customHeight="1" spans="1:4">
      <c r="A57" s="48" t="s">
        <v>2463</v>
      </c>
      <c r="B57" s="49" t="s">
        <v>2464</v>
      </c>
      <c r="C57" s="50">
        <v>0</v>
      </c>
      <c r="D57" s="52">
        <v>0</v>
      </c>
    </row>
    <row r="58" s="36" customFormat="1" ht="17.1" customHeight="1" spans="1:4">
      <c r="A58" s="48" t="s">
        <v>2465</v>
      </c>
      <c r="B58" s="49" t="s">
        <v>2373</v>
      </c>
      <c r="C58" s="50">
        <v>0</v>
      </c>
      <c r="D58" s="52">
        <v>0</v>
      </c>
    </row>
    <row r="59" s="36" customFormat="1" ht="17.1" customHeight="1" spans="1:4">
      <c r="A59" s="48" t="s">
        <v>2466</v>
      </c>
      <c r="B59" s="49" t="s">
        <v>2467</v>
      </c>
      <c r="C59" s="53">
        <v>0</v>
      </c>
      <c r="D59" s="53">
        <v>0</v>
      </c>
    </row>
    <row r="60" s="36" customFormat="1" ht="17.1" customHeight="1" spans="1:4">
      <c r="A60" s="48" t="s">
        <v>2468</v>
      </c>
      <c r="B60" s="49" t="s">
        <v>2469</v>
      </c>
      <c r="C60" s="53">
        <v>0</v>
      </c>
      <c r="D60" s="54">
        <v>0</v>
      </c>
    </row>
    <row r="61" s="36" customFormat="1" ht="17.1" customHeight="1" spans="1:4">
      <c r="A61" s="48" t="s">
        <v>2470</v>
      </c>
      <c r="B61" s="49" t="s">
        <v>2471</v>
      </c>
      <c r="C61" s="53">
        <v>0</v>
      </c>
      <c r="D61" s="54">
        <v>0</v>
      </c>
    </row>
    <row r="62" s="36" customFormat="1" ht="17.1" customHeight="1" spans="1:4">
      <c r="A62" s="48" t="s">
        <v>2472</v>
      </c>
      <c r="B62" s="49" t="s">
        <v>1192</v>
      </c>
      <c r="C62" s="53">
        <v>0</v>
      </c>
      <c r="D62" s="54">
        <v>0</v>
      </c>
    </row>
    <row r="63" s="36" customFormat="1" ht="17.1" customHeight="1" spans="1:4">
      <c r="A63" s="48" t="s">
        <v>2473</v>
      </c>
      <c r="B63" s="49" t="s">
        <v>1196</v>
      </c>
      <c r="C63" s="53">
        <v>0</v>
      </c>
      <c r="D63" s="54">
        <v>0</v>
      </c>
    </row>
    <row r="64" s="36" customFormat="1" ht="17.1" customHeight="1" spans="1:4">
      <c r="A64" s="48" t="s">
        <v>2474</v>
      </c>
      <c r="B64" s="49" t="s">
        <v>2475</v>
      </c>
      <c r="C64" s="50">
        <v>0</v>
      </c>
      <c r="D64" s="50">
        <v>0</v>
      </c>
    </row>
    <row r="65" s="36" customFormat="1" ht="17.1" customHeight="1" spans="1:4">
      <c r="A65" s="48" t="s">
        <v>2476</v>
      </c>
      <c r="B65" s="49" t="s">
        <v>2477</v>
      </c>
      <c r="C65" s="50">
        <v>0</v>
      </c>
      <c r="D65" s="52">
        <v>0</v>
      </c>
    </row>
    <row r="66" s="36" customFormat="1" ht="17.1" customHeight="1" spans="1:4">
      <c r="A66" s="48" t="s">
        <v>2478</v>
      </c>
      <c r="B66" s="49" t="s">
        <v>2479</v>
      </c>
      <c r="C66" s="53">
        <v>0</v>
      </c>
      <c r="D66" s="54">
        <v>0</v>
      </c>
    </row>
    <row r="67" s="36" customFormat="1" ht="17.1" customHeight="1" spans="1:4">
      <c r="A67" s="48" t="s">
        <v>2480</v>
      </c>
      <c r="B67" s="49" t="s">
        <v>2481</v>
      </c>
      <c r="C67" s="53">
        <v>0</v>
      </c>
      <c r="D67" s="54">
        <v>0</v>
      </c>
    </row>
    <row r="68" s="36" customFormat="1" ht="17.1" customHeight="1" spans="1:4">
      <c r="A68" s="48" t="s">
        <v>2482</v>
      </c>
      <c r="B68" s="49" t="s">
        <v>2483</v>
      </c>
      <c r="C68" s="53">
        <v>0</v>
      </c>
      <c r="D68" s="54">
        <v>0</v>
      </c>
    </row>
    <row r="69" s="36" customFormat="1" ht="17.1" customHeight="1" spans="1:4">
      <c r="A69" s="48" t="s">
        <v>2484</v>
      </c>
      <c r="B69" s="49" t="s">
        <v>2485</v>
      </c>
      <c r="C69" s="53">
        <v>0</v>
      </c>
      <c r="D69" s="54">
        <v>0</v>
      </c>
    </row>
    <row r="70" s="36" customFormat="1" ht="17.1" customHeight="1" spans="1:4">
      <c r="A70" s="48" t="s">
        <v>2486</v>
      </c>
      <c r="B70" s="49" t="s">
        <v>2487</v>
      </c>
      <c r="C70" s="50">
        <v>0</v>
      </c>
      <c r="D70" s="50">
        <v>0</v>
      </c>
    </row>
    <row r="71" s="36" customFormat="1" ht="17.1" customHeight="1" spans="1:4">
      <c r="A71" s="48" t="s">
        <v>2488</v>
      </c>
      <c r="B71" s="49" t="s">
        <v>2489</v>
      </c>
      <c r="C71" s="53">
        <v>0</v>
      </c>
      <c r="D71" s="54">
        <v>0</v>
      </c>
    </row>
    <row r="72" s="36" customFormat="1" ht="17.1" customHeight="1" spans="1:4">
      <c r="A72" s="48" t="s">
        <v>2490</v>
      </c>
      <c r="B72" s="49" t="s">
        <v>2491</v>
      </c>
      <c r="C72" s="53">
        <v>0</v>
      </c>
      <c r="D72" s="54">
        <v>0</v>
      </c>
    </row>
    <row r="73" s="36" customFormat="1" ht="17.1" customHeight="1" spans="1:4">
      <c r="A73" s="48" t="s">
        <v>2492</v>
      </c>
      <c r="B73" s="49" t="s">
        <v>2493</v>
      </c>
      <c r="C73" s="53">
        <v>0</v>
      </c>
      <c r="D73" s="54">
        <v>0</v>
      </c>
    </row>
    <row r="74" s="36" customFormat="1" ht="17.1" customHeight="1" spans="1:4">
      <c r="A74" s="48" t="s">
        <v>2494</v>
      </c>
      <c r="B74" s="49" t="s">
        <v>2495</v>
      </c>
      <c r="C74" s="53">
        <v>0</v>
      </c>
      <c r="D74" s="53">
        <v>0</v>
      </c>
    </row>
    <row r="75" s="36" customFormat="1" ht="17.1" customHeight="1" spans="1:4">
      <c r="A75" s="48" t="s">
        <v>2496</v>
      </c>
      <c r="B75" s="49" t="s">
        <v>2373</v>
      </c>
      <c r="C75" s="50">
        <v>0</v>
      </c>
      <c r="D75" s="52">
        <v>0</v>
      </c>
    </row>
    <row r="76" s="36" customFormat="1" ht="17.1" customHeight="1" spans="1:4">
      <c r="A76" s="48" t="s">
        <v>2497</v>
      </c>
      <c r="B76" s="49" t="s">
        <v>2498</v>
      </c>
      <c r="C76" s="53">
        <v>0</v>
      </c>
      <c r="D76" s="54">
        <v>0</v>
      </c>
    </row>
    <row r="77" s="36" customFormat="1" ht="17.1" customHeight="1" spans="1:4">
      <c r="A77" s="48" t="s">
        <v>2499</v>
      </c>
      <c r="B77" s="49" t="s">
        <v>2500</v>
      </c>
      <c r="C77" s="53">
        <v>0</v>
      </c>
      <c r="D77" s="54">
        <v>0</v>
      </c>
    </row>
    <row r="78" s="36" customFormat="1" ht="17.1" customHeight="1" spans="1:4">
      <c r="A78" s="48" t="s">
        <v>2501</v>
      </c>
      <c r="B78" s="49" t="s">
        <v>2502</v>
      </c>
      <c r="C78" s="53">
        <v>0</v>
      </c>
      <c r="D78" s="53">
        <v>0</v>
      </c>
    </row>
    <row r="79" s="36" customFormat="1" ht="17.1" customHeight="1" spans="1:4">
      <c r="A79" s="48" t="s">
        <v>2503</v>
      </c>
      <c r="B79" s="49" t="s">
        <v>1302</v>
      </c>
      <c r="C79" s="53">
        <v>0</v>
      </c>
      <c r="D79" s="54">
        <v>0</v>
      </c>
    </row>
    <row r="80" s="36" customFormat="1" ht="17.1" customHeight="1" spans="1:4">
      <c r="A80" s="48" t="s">
        <v>2504</v>
      </c>
      <c r="B80" s="49" t="s">
        <v>2505</v>
      </c>
      <c r="C80" s="50">
        <v>161055</v>
      </c>
      <c r="D80" s="52">
        <v>185346</v>
      </c>
    </row>
    <row r="81" s="36" customFormat="1" ht="17.1" customHeight="1" spans="1:4">
      <c r="A81" s="48" t="s">
        <v>2506</v>
      </c>
      <c r="B81" s="49" t="s">
        <v>2507</v>
      </c>
      <c r="C81" s="50">
        <v>161055</v>
      </c>
      <c r="D81" s="52">
        <v>163111</v>
      </c>
    </row>
    <row r="82" s="36" customFormat="1" ht="17.1" customHeight="1" spans="1:4">
      <c r="A82" s="48" t="s">
        <v>2508</v>
      </c>
      <c r="B82" s="49" t="s">
        <v>2509</v>
      </c>
      <c r="C82" s="53">
        <v>0</v>
      </c>
      <c r="D82" s="53">
        <v>62294</v>
      </c>
    </row>
    <row r="83" s="36" customFormat="1" ht="17.1" customHeight="1" spans="1:4">
      <c r="A83" s="48" t="s">
        <v>2510</v>
      </c>
      <c r="B83" s="49" t="s">
        <v>2511</v>
      </c>
      <c r="C83" s="53">
        <v>0</v>
      </c>
      <c r="D83" s="54">
        <v>5017</v>
      </c>
    </row>
    <row r="84" s="36" customFormat="1" ht="17.1" customHeight="1" spans="1:4">
      <c r="A84" s="48" t="s">
        <v>2512</v>
      </c>
      <c r="B84" s="49" t="s">
        <v>2513</v>
      </c>
      <c r="C84" s="53">
        <v>0</v>
      </c>
      <c r="D84" s="54">
        <v>66221</v>
      </c>
    </row>
    <row r="85" s="36" customFormat="1" ht="17.1" customHeight="1" spans="1:4">
      <c r="A85" s="48" t="s">
        <v>2514</v>
      </c>
      <c r="B85" s="49" t="s">
        <v>2515</v>
      </c>
      <c r="C85" s="53">
        <v>0</v>
      </c>
      <c r="D85" s="54">
        <v>23118</v>
      </c>
    </row>
    <row r="86" s="36" customFormat="1" ht="17.1" customHeight="1" spans="1:4">
      <c r="A86" s="48" t="s">
        <v>2516</v>
      </c>
      <c r="B86" s="49" t="s">
        <v>2517</v>
      </c>
      <c r="C86" s="53">
        <v>0</v>
      </c>
      <c r="D86" s="54">
        <v>2656</v>
      </c>
    </row>
    <row r="87" s="36" customFormat="1" ht="17.1" customHeight="1" spans="1:4">
      <c r="A87" s="48" t="s">
        <v>2518</v>
      </c>
      <c r="B87" s="49" t="s">
        <v>2519</v>
      </c>
      <c r="C87" s="53">
        <v>0</v>
      </c>
      <c r="D87" s="54">
        <v>0</v>
      </c>
    </row>
    <row r="88" s="36" customFormat="1" ht="17.1" customHeight="1" spans="1:4">
      <c r="A88" s="48" t="s">
        <v>2520</v>
      </c>
      <c r="B88" s="49" t="s">
        <v>2521</v>
      </c>
      <c r="C88" s="53">
        <v>0</v>
      </c>
      <c r="D88" s="53">
        <v>92</v>
      </c>
    </row>
    <row r="89" s="36" customFormat="1" ht="17.1" customHeight="1" spans="1:4">
      <c r="A89" s="48" t="s">
        <v>2522</v>
      </c>
      <c r="B89" s="49" t="s">
        <v>2523</v>
      </c>
      <c r="C89" s="53">
        <v>0</v>
      </c>
      <c r="D89" s="54">
        <v>487</v>
      </c>
    </row>
    <row r="90" s="36" customFormat="1" ht="17.1" customHeight="1" spans="1:4">
      <c r="A90" s="48" t="s">
        <v>2524</v>
      </c>
      <c r="B90" s="49" t="s">
        <v>2525</v>
      </c>
      <c r="C90" s="53">
        <v>0</v>
      </c>
      <c r="D90" s="54">
        <v>1210</v>
      </c>
    </row>
    <row r="91" s="36" customFormat="1" ht="17.1" customHeight="1" spans="1:4">
      <c r="A91" s="48" t="s">
        <v>2526</v>
      </c>
      <c r="B91" s="49" t="s">
        <v>2527</v>
      </c>
      <c r="C91" s="53">
        <v>0</v>
      </c>
      <c r="D91" s="53">
        <v>637</v>
      </c>
    </row>
    <row r="92" s="36" customFormat="1" ht="17.1" customHeight="1" spans="1:4">
      <c r="A92" s="48" t="s">
        <v>2528</v>
      </c>
      <c r="B92" s="55" t="s">
        <v>2529</v>
      </c>
      <c r="C92" s="53">
        <v>0</v>
      </c>
      <c r="D92" s="54">
        <v>0</v>
      </c>
    </row>
    <row r="93" s="36" customFormat="1" ht="17.1" customHeight="1" spans="1:4">
      <c r="A93" s="48" t="s">
        <v>2530</v>
      </c>
      <c r="B93" s="55" t="s">
        <v>2531</v>
      </c>
      <c r="C93" s="53">
        <v>0</v>
      </c>
      <c r="D93" s="54">
        <v>0</v>
      </c>
    </row>
    <row r="94" s="36" customFormat="1" ht="17.1" customHeight="1" spans="1:4">
      <c r="A94" s="48" t="s">
        <v>2532</v>
      </c>
      <c r="B94" s="55" t="s">
        <v>2533</v>
      </c>
      <c r="C94" s="53">
        <v>0</v>
      </c>
      <c r="D94" s="54">
        <v>0</v>
      </c>
    </row>
    <row r="95" s="36" customFormat="1" ht="17.1" customHeight="1" spans="1:4">
      <c r="A95" s="48" t="s">
        <v>2534</v>
      </c>
      <c r="B95" s="49" t="s">
        <v>2535</v>
      </c>
      <c r="C95" s="53">
        <v>0</v>
      </c>
      <c r="D95" s="54">
        <v>34</v>
      </c>
    </row>
    <row r="96" s="36" customFormat="1" ht="17.1" customHeight="1" spans="1:4">
      <c r="A96" s="48" t="s">
        <v>2536</v>
      </c>
      <c r="B96" s="55" t="s">
        <v>2537</v>
      </c>
      <c r="C96" s="53">
        <v>161055</v>
      </c>
      <c r="D96" s="54">
        <v>1345</v>
      </c>
    </row>
    <row r="97" s="36" customFormat="1" ht="17.1" customHeight="1" spans="1:4">
      <c r="A97" s="48" t="s">
        <v>2538</v>
      </c>
      <c r="B97" s="55" t="s">
        <v>2539</v>
      </c>
      <c r="C97" s="50">
        <v>0</v>
      </c>
      <c r="D97" s="52">
        <v>0</v>
      </c>
    </row>
    <row r="98" s="36" customFormat="1" ht="17.1" customHeight="1" spans="1:4">
      <c r="A98" s="48" t="s">
        <v>2540</v>
      </c>
      <c r="B98" s="55" t="s">
        <v>2509</v>
      </c>
      <c r="C98" s="53">
        <v>0</v>
      </c>
      <c r="D98" s="54">
        <v>0</v>
      </c>
    </row>
    <row r="99" s="36" customFormat="1" ht="17.1" customHeight="1" spans="1:4">
      <c r="A99" s="48" t="s">
        <v>2541</v>
      </c>
      <c r="B99" s="49" t="s">
        <v>2511</v>
      </c>
      <c r="C99" s="53">
        <v>0</v>
      </c>
      <c r="D99" s="54">
        <v>0</v>
      </c>
    </row>
    <row r="100" s="36" customFormat="1" ht="17.1" customHeight="1" spans="1:4">
      <c r="A100" s="48" t="s">
        <v>2542</v>
      </c>
      <c r="B100" s="55" t="s">
        <v>2543</v>
      </c>
      <c r="C100" s="53">
        <v>0</v>
      </c>
      <c r="D100" s="53">
        <v>0</v>
      </c>
    </row>
    <row r="101" s="36" customFormat="1" ht="17.1" customHeight="1" spans="1:4">
      <c r="A101" s="48" t="s">
        <v>2544</v>
      </c>
      <c r="B101" s="55" t="s">
        <v>2545</v>
      </c>
      <c r="C101" s="50">
        <v>0</v>
      </c>
      <c r="D101" s="50">
        <v>0</v>
      </c>
    </row>
    <row r="102" s="36" customFormat="1" ht="17.1" customHeight="1" spans="1:4">
      <c r="A102" s="48" t="s">
        <v>2546</v>
      </c>
      <c r="B102" s="55" t="s">
        <v>2547</v>
      </c>
      <c r="C102" s="50">
        <v>0</v>
      </c>
      <c r="D102" s="52">
        <v>0</v>
      </c>
    </row>
    <row r="103" s="36" customFormat="1" ht="17.1" customHeight="1" spans="1:4">
      <c r="A103" s="48" t="s">
        <v>2548</v>
      </c>
      <c r="B103" s="55" t="s">
        <v>2549</v>
      </c>
      <c r="C103" s="53">
        <v>0</v>
      </c>
      <c r="D103" s="54">
        <v>0</v>
      </c>
    </row>
    <row r="104" s="36" customFormat="1" ht="17.1" customHeight="1" spans="1:4">
      <c r="A104" s="48" t="s">
        <v>2550</v>
      </c>
      <c r="B104" s="55" t="s">
        <v>2551</v>
      </c>
      <c r="C104" s="53">
        <v>0</v>
      </c>
      <c r="D104" s="54">
        <v>0</v>
      </c>
    </row>
    <row r="105" s="36" customFormat="1" ht="17.1" customHeight="1" spans="1:4">
      <c r="A105" s="48" t="s">
        <v>2552</v>
      </c>
      <c r="B105" s="49" t="s">
        <v>2553</v>
      </c>
      <c r="C105" s="53">
        <v>0</v>
      </c>
      <c r="D105" s="54">
        <v>0</v>
      </c>
    </row>
    <row r="106" s="36" customFormat="1" ht="17.1" customHeight="1" spans="1:4">
      <c r="A106" s="48" t="s">
        <v>2554</v>
      </c>
      <c r="B106" s="55" t="s">
        <v>2555</v>
      </c>
      <c r="C106" s="53">
        <v>0</v>
      </c>
      <c r="D106" s="53">
        <v>0</v>
      </c>
    </row>
    <row r="107" s="36" customFormat="1" ht="17.1" customHeight="1" spans="1:4">
      <c r="A107" s="48" t="s">
        <v>2556</v>
      </c>
      <c r="B107" s="55" t="s">
        <v>2557</v>
      </c>
      <c r="C107" s="53">
        <v>0</v>
      </c>
      <c r="D107" s="54">
        <v>0</v>
      </c>
    </row>
    <row r="108" s="36" customFormat="1" ht="17.1" customHeight="1" spans="1:4">
      <c r="A108" s="48" t="s">
        <v>2558</v>
      </c>
      <c r="B108" s="55" t="s">
        <v>2559</v>
      </c>
      <c r="C108" s="50">
        <v>0</v>
      </c>
      <c r="D108" s="52">
        <v>0</v>
      </c>
    </row>
    <row r="109" s="36" customFormat="1" ht="17.1" customHeight="1" spans="1:4">
      <c r="A109" s="48" t="s">
        <v>2560</v>
      </c>
      <c r="B109" s="55" t="s">
        <v>2561</v>
      </c>
      <c r="C109" s="53">
        <v>0</v>
      </c>
      <c r="D109" s="54">
        <v>0</v>
      </c>
    </row>
    <row r="110" s="36" customFormat="1" ht="17.1" customHeight="1" spans="1:4">
      <c r="A110" s="48" t="s">
        <v>2562</v>
      </c>
      <c r="B110" s="55" t="s">
        <v>2563</v>
      </c>
      <c r="C110" s="53">
        <v>0</v>
      </c>
      <c r="D110" s="54">
        <v>0</v>
      </c>
    </row>
    <row r="111" s="36" customFormat="1" ht="17.1" customHeight="1" spans="1:4">
      <c r="A111" s="48" t="s">
        <v>2564</v>
      </c>
      <c r="B111" s="55" t="s">
        <v>2565</v>
      </c>
      <c r="C111" s="53">
        <v>0</v>
      </c>
      <c r="D111" s="53">
        <v>0</v>
      </c>
    </row>
    <row r="112" s="36" customFormat="1" ht="17.1" customHeight="1" spans="1:4">
      <c r="A112" s="48" t="s">
        <v>2566</v>
      </c>
      <c r="B112" s="55" t="s">
        <v>2567</v>
      </c>
      <c r="C112" s="50">
        <v>0</v>
      </c>
      <c r="D112" s="52">
        <v>0</v>
      </c>
    </row>
    <row r="113" s="36" customFormat="1" ht="17.1" customHeight="1" spans="1:4">
      <c r="A113" s="48" t="s">
        <v>2568</v>
      </c>
      <c r="B113" s="55" t="s">
        <v>2509</v>
      </c>
      <c r="C113" s="53">
        <v>0</v>
      </c>
      <c r="D113" s="54">
        <v>0</v>
      </c>
    </row>
    <row r="114" s="36" customFormat="1" ht="17.1" customHeight="1" spans="1:4">
      <c r="A114" s="48" t="s">
        <v>2569</v>
      </c>
      <c r="B114" s="55" t="s">
        <v>2511</v>
      </c>
      <c r="C114" s="53">
        <v>0</v>
      </c>
      <c r="D114" s="54">
        <v>0</v>
      </c>
    </row>
    <row r="115" s="36" customFormat="1" ht="17.1" customHeight="1" spans="1:4">
      <c r="A115" s="48" t="s">
        <v>2570</v>
      </c>
      <c r="B115" s="55" t="s">
        <v>2571</v>
      </c>
      <c r="C115" s="53">
        <v>0</v>
      </c>
      <c r="D115" s="54">
        <v>0</v>
      </c>
    </row>
    <row r="116" s="36" customFormat="1" ht="17.1" customHeight="1" spans="1:4">
      <c r="A116" s="48" t="s">
        <v>2572</v>
      </c>
      <c r="B116" s="55" t="s">
        <v>2573</v>
      </c>
      <c r="C116" s="50">
        <v>0</v>
      </c>
      <c r="D116" s="50">
        <v>14935</v>
      </c>
    </row>
    <row r="117" s="36" customFormat="1" ht="17.1" customHeight="1" spans="1:4">
      <c r="A117" s="48" t="s">
        <v>2574</v>
      </c>
      <c r="B117" s="49" t="s">
        <v>2509</v>
      </c>
      <c r="C117" s="53">
        <v>0</v>
      </c>
      <c r="D117" s="54">
        <v>0</v>
      </c>
    </row>
    <row r="118" s="36" customFormat="1" ht="17.1" customHeight="1" spans="1:4">
      <c r="A118" s="48" t="s">
        <v>2575</v>
      </c>
      <c r="B118" s="49" t="s">
        <v>2511</v>
      </c>
      <c r="C118" s="53">
        <v>0</v>
      </c>
      <c r="D118" s="54">
        <v>0</v>
      </c>
    </row>
    <row r="119" s="36" customFormat="1" ht="17.1" customHeight="1" spans="1:4">
      <c r="A119" s="48" t="s">
        <v>2576</v>
      </c>
      <c r="B119" s="49" t="s">
        <v>2577</v>
      </c>
      <c r="C119" s="53">
        <v>0</v>
      </c>
      <c r="D119" s="53">
        <v>14935</v>
      </c>
    </row>
    <row r="120" s="36" customFormat="1" ht="17.1" customHeight="1" spans="1:4">
      <c r="A120" s="48" t="s">
        <v>2578</v>
      </c>
      <c r="B120" s="49" t="s">
        <v>2579</v>
      </c>
      <c r="C120" s="50">
        <v>0</v>
      </c>
      <c r="D120" s="52">
        <v>0</v>
      </c>
    </row>
    <row r="121" s="36" customFormat="1" ht="17.1" customHeight="1" spans="1:4">
      <c r="A121" s="48" t="s">
        <v>2580</v>
      </c>
      <c r="B121" s="49" t="s">
        <v>2549</v>
      </c>
      <c r="C121" s="53">
        <v>0</v>
      </c>
      <c r="D121" s="54">
        <v>0</v>
      </c>
    </row>
    <row r="122" s="36" customFormat="1" ht="17.1" customHeight="1" spans="1:4">
      <c r="A122" s="48" t="s">
        <v>2581</v>
      </c>
      <c r="B122" s="49" t="s">
        <v>2551</v>
      </c>
      <c r="C122" s="53">
        <v>0</v>
      </c>
      <c r="D122" s="54">
        <v>0</v>
      </c>
    </row>
    <row r="123" s="36" customFormat="1" ht="17.1" customHeight="1" spans="1:4">
      <c r="A123" s="48" t="s">
        <v>2582</v>
      </c>
      <c r="B123" s="49" t="s">
        <v>2553</v>
      </c>
      <c r="C123" s="53">
        <v>0</v>
      </c>
      <c r="D123" s="54">
        <v>0</v>
      </c>
    </row>
    <row r="124" s="36" customFormat="1" ht="17.1" customHeight="1" spans="1:4">
      <c r="A124" s="48" t="s">
        <v>2583</v>
      </c>
      <c r="B124" s="49" t="s">
        <v>2555</v>
      </c>
      <c r="C124" s="53">
        <v>0</v>
      </c>
      <c r="D124" s="53">
        <v>0</v>
      </c>
    </row>
    <row r="125" s="36" customFormat="1" ht="17.1" customHeight="1" spans="1:4">
      <c r="A125" s="220" t="s">
        <v>2584</v>
      </c>
      <c r="B125" s="49" t="s">
        <v>2585</v>
      </c>
      <c r="C125" s="53">
        <v>0</v>
      </c>
      <c r="D125" s="54">
        <v>0</v>
      </c>
    </row>
    <row r="126" s="36" customFormat="1" ht="17.1" customHeight="1" spans="1:4">
      <c r="A126" s="220" t="s">
        <v>2586</v>
      </c>
      <c r="B126" s="49" t="s">
        <v>2587</v>
      </c>
      <c r="C126" s="50">
        <v>0</v>
      </c>
      <c r="D126" s="52">
        <v>0</v>
      </c>
    </row>
    <row r="127" s="36" customFormat="1" ht="17.1" customHeight="1" spans="1:4">
      <c r="A127" s="220" t="s">
        <v>2588</v>
      </c>
      <c r="B127" s="49" t="s">
        <v>2561</v>
      </c>
      <c r="C127" s="53">
        <v>0</v>
      </c>
      <c r="D127" s="54">
        <v>0</v>
      </c>
    </row>
    <row r="128" s="36" customFormat="1" ht="17.1" customHeight="1" spans="1:4">
      <c r="A128" s="220" t="s">
        <v>2589</v>
      </c>
      <c r="B128" s="49" t="s">
        <v>2590</v>
      </c>
      <c r="C128" s="53">
        <v>0</v>
      </c>
      <c r="D128" s="53">
        <v>0</v>
      </c>
    </row>
    <row r="129" s="36" customFormat="1" ht="17.1" customHeight="1" spans="1:4">
      <c r="A129" s="220" t="s">
        <v>2591</v>
      </c>
      <c r="B129" s="49" t="s">
        <v>2592</v>
      </c>
      <c r="C129" s="50">
        <v>0</v>
      </c>
      <c r="D129" s="52">
        <v>7300</v>
      </c>
    </row>
    <row r="130" s="36" customFormat="1" ht="17.1" customHeight="1" spans="1:4">
      <c r="A130" s="220" t="s">
        <v>2593</v>
      </c>
      <c r="B130" s="49" t="s">
        <v>2509</v>
      </c>
      <c r="C130" s="53">
        <v>0</v>
      </c>
      <c r="D130" s="54">
        <v>0</v>
      </c>
    </row>
    <row r="131" s="36" customFormat="1" ht="17.1" customHeight="1" spans="1:4">
      <c r="A131" s="220" t="s">
        <v>2594</v>
      </c>
      <c r="B131" s="49" t="s">
        <v>2511</v>
      </c>
      <c r="C131" s="53">
        <v>0</v>
      </c>
      <c r="D131" s="54">
        <v>0</v>
      </c>
    </row>
    <row r="132" s="36" customFormat="1" ht="17.1" customHeight="1" spans="1:4">
      <c r="A132" s="220" t="s">
        <v>2595</v>
      </c>
      <c r="B132" s="49" t="s">
        <v>2513</v>
      </c>
      <c r="C132" s="53">
        <v>0</v>
      </c>
      <c r="D132" s="53">
        <v>0</v>
      </c>
    </row>
    <row r="133" s="36" customFormat="1" ht="17.1" customHeight="1" spans="1:4">
      <c r="A133" s="220" t="s">
        <v>2596</v>
      </c>
      <c r="B133" s="49" t="s">
        <v>2515</v>
      </c>
      <c r="C133" s="53">
        <v>0</v>
      </c>
      <c r="D133" s="54">
        <v>0</v>
      </c>
    </row>
    <row r="134" s="36" customFormat="1" ht="17.1" customHeight="1" spans="1:4">
      <c r="A134" s="220" t="s">
        <v>2597</v>
      </c>
      <c r="B134" s="49" t="s">
        <v>2521</v>
      </c>
      <c r="C134" s="53">
        <v>0</v>
      </c>
      <c r="D134" s="54">
        <v>0</v>
      </c>
    </row>
    <row r="135" s="36" customFormat="1" ht="17.1" customHeight="1" spans="1:4">
      <c r="A135" s="48" t="s">
        <v>2598</v>
      </c>
      <c r="B135" s="49" t="s">
        <v>2525</v>
      </c>
      <c r="C135" s="53">
        <v>0</v>
      </c>
      <c r="D135" s="53">
        <v>0</v>
      </c>
    </row>
    <row r="136" s="36" customFormat="1" ht="17.1" customHeight="1" spans="1:4">
      <c r="A136" s="48" t="s">
        <v>2599</v>
      </c>
      <c r="B136" s="49" t="s">
        <v>2527</v>
      </c>
      <c r="C136" s="53">
        <v>0</v>
      </c>
      <c r="D136" s="53">
        <v>0</v>
      </c>
    </row>
    <row r="137" s="36" customFormat="1" ht="17.1" customHeight="1" spans="1:4">
      <c r="A137" s="48" t="s">
        <v>2600</v>
      </c>
      <c r="B137" s="49" t="s">
        <v>2601</v>
      </c>
      <c r="C137" s="53">
        <v>0</v>
      </c>
      <c r="D137" s="54">
        <v>7300</v>
      </c>
    </row>
    <row r="138" s="36" customFormat="1" ht="17.1" customHeight="1" spans="1:4">
      <c r="A138" s="48" t="s">
        <v>2602</v>
      </c>
      <c r="B138" s="49" t="s">
        <v>2373</v>
      </c>
      <c r="C138" s="50">
        <v>0</v>
      </c>
      <c r="D138" s="52">
        <v>0</v>
      </c>
    </row>
    <row r="139" s="36" customFormat="1" ht="17.1" customHeight="1" spans="1:4">
      <c r="A139" s="48" t="s">
        <v>2603</v>
      </c>
      <c r="B139" s="49" t="s">
        <v>2604</v>
      </c>
      <c r="C139" s="53">
        <v>0</v>
      </c>
      <c r="D139" s="54">
        <v>0</v>
      </c>
    </row>
    <row r="140" s="36" customFormat="1" ht="17.1" customHeight="1" spans="1:4">
      <c r="A140" s="48" t="s">
        <v>2605</v>
      </c>
      <c r="B140" s="49" t="s">
        <v>1331</v>
      </c>
      <c r="C140" s="53">
        <v>0</v>
      </c>
      <c r="D140" s="54">
        <v>0</v>
      </c>
    </row>
    <row r="141" s="36" customFormat="1" ht="17.1" customHeight="1" spans="1:4">
      <c r="A141" s="48" t="s">
        <v>2606</v>
      </c>
      <c r="B141" s="49" t="s">
        <v>2607</v>
      </c>
      <c r="C141" s="50">
        <v>310</v>
      </c>
      <c r="D141" s="50">
        <v>784</v>
      </c>
    </row>
    <row r="142" s="36" customFormat="1" ht="17.1" customHeight="1" spans="1:4">
      <c r="A142" s="48" t="s">
        <v>2608</v>
      </c>
      <c r="B142" s="49" t="s">
        <v>2609</v>
      </c>
      <c r="C142" s="50">
        <v>10</v>
      </c>
      <c r="D142" s="52">
        <v>17</v>
      </c>
    </row>
    <row r="143" s="36" customFormat="1" ht="17.1" customHeight="1" spans="1:4">
      <c r="A143" s="48" t="s">
        <v>2610</v>
      </c>
      <c r="B143" s="49" t="s">
        <v>2611</v>
      </c>
      <c r="C143" s="53">
        <v>0</v>
      </c>
      <c r="D143" s="54">
        <v>17</v>
      </c>
    </row>
    <row r="144" s="36" customFormat="1" ht="17.1" customHeight="1" spans="1:4">
      <c r="A144" s="48" t="s">
        <v>2612</v>
      </c>
      <c r="B144" s="49" t="s">
        <v>2613</v>
      </c>
      <c r="C144" s="53">
        <v>0</v>
      </c>
      <c r="D144" s="54">
        <v>0</v>
      </c>
    </row>
    <row r="145" s="36" customFormat="1" ht="17.1" customHeight="1" spans="1:4">
      <c r="A145" s="48" t="s">
        <v>2614</v>
      </c>
      <c r="B145" s="49" t="s">
        <v>2615</v>
      </c>
      <c r="C145" s="53">
        <v>0</v>
      </c>
      <c r="D145" s="54">
        <v>0</v>
      </c>
    </row>
    <row r="146" s="36" customFormat="1" ht="17.1" customHeight="1" spans="1:4">
      <c r="A146" s="48" t="s">
        <v>2616</v>
      </c>
      <c r="B146" s="49" t="s">
        <v>2617</v>
      </c>
      <c r="C146" s="53">
        <v>10</v>
      </c>
      <c r="D146" s="53">
        <v>0</v>
      </c>
    </row>
    <row r="147" s="36" customFormat="1" ht="17.1" customHeight="1" spans="1:4">
      <c r="A147" s="48" t="s">
        <v>2618</v>
      </c>
      <c r="B147" s="49" t="s">
        <v>2619</v>
      </c>
      <c r="C147" s="50">
        <v>0</v>
      </c>
      <c r="D147" s="52">
        <v>0</v>
      </c>
    </row>
    <row r="148" s="36" customFormat="1" ht="17.1" customHeight="1" spans="1:4">
      <c r="A148" s="48" t="s">
        <v>2620</v>
      </c>
      <c r="B148" s="49" t="s">
        <v>2611</v>
      </c>
      <c r="C148" s="53">
        <v>0</v>
      </c>
      <c r="D148" s="54">
        <v>0</v>
      </c>
    </row>
    <row r="149" s="36" customFormat="1" ht="17.1" customHeight="1" spans="1:4">
      <c r="A149" s="48" t="s">
        <v>2621</v>
      </c>
      <c r="B149" s="49" t="s">
        <v>2613</v>
      </c>
      <c r="C149" s="53">
        <v>0</v>
      </c>
      <c r="D149" s="54">
        <v>0</v>
      </c>
    </row>
    <row r="150" s="36" customFormat="1" ht="17.1" customHeight="1" spans="1:4">
      <c r="A150" s="48" t="s">
        <v>2622</v>
      </c>
      <c r="B150" s="49" t="s">
        <v>2623</v>
      </c>
      <c r="C150" s="53">
        <v>0</v>
      </c>
      <c r="D150" s="54">
        <v>0</v>
      </c>
    </row>
    <row r="151" s="36" customFormat="1" ht="17.1" customHeight="1" spans="1:4">
      <c r="A151" s="48" t="s">
        <v>2624</v>
      </c>
      <c r="B151" s="49" t="s">
        <v>2625</v>
      </c>
      <c r="C151" s="53">
        <v>0</v>
      </c>
      <c r="D151" s="54">
        <v>0</v>
      </c>
    </row>
    <row r="152" s="36" customFormat="1" ht="17.1" customHeight="1" spans="1:4">
      <c r="A152" s="48" t="s">
        <v>2626</v>
      </c>
      <c r="B152" s="49" t="s">
        <v>2627</v>
      </c>
      <c r="C152" s="50">
        <v>300</v>
      </c>
      <c r="D152" s="52">
        <v>0</v>
      </c>
    </row>
    <row r="153" s="36" customFormat="1" ht="17.1" customHeight="1" spans="1:4">
      <c r="A153" s="48" t="s">
        <v>2628</v>
      </c>
      <c r="B153" s="49" t="s">
        <v>1459</v>
      </c>
      <c r="C153" s="53">
        <v>300</v>
      </c>
      <c r="D153" s="54">
        <v>0</v>
      </c>
    </row>
    <row r="154" s="36" customFormat="1" ht="17.1" customHeight="1" spans="1:4">
      <c r="A154" s="48" t="s">
        <v>2629</v>
      </c>
      <c r="B154" s="49" t="s">
        <v>2630</v>
      </c>
      <c r="C154" s="53">
        <v>0</v>
      </c>
      <c r="D154" s="54">
        <v>0</v>
      </c>
    </row>
    <row r="155" s="36" customFormat="1" ht="17.1" customHeight="1" spans="1:4">
      <c r="A155" s="48" t="s">
        <v>2631</v>
      </c>
      <c r="B155" s="49" t="s">
        <v>2632</v>
      </c>
      <c r="C155" s="53">
        <v>0</v>
      </c>
      <c r="D155" s="53">
        <v>0</v>
      </c>
    </row>
    <row r="156" s="36" customFormat="1" ht="17.1" customHeight="1" spans="1:4">
      <c r="A156" s="48" t="s">
        <v>2633</v>
      </c>
      <c r="B156" s="49" t="s">
        <v>2634</v>
      </c>
      <c r="C156" s="53">
        <v>0</v>
      </c>
      <c r="D156" s="54">
        <v>0</v>
      </c>
    </row>
    <row r="157" s="36" customFormat="1" ht="17.1" customHeight="1" spans="1:4">
      <c r="A157" s="48" t="s">
        <v>2635</v>
      </c>
      <c r="B157" s="49" t="s">
        <v>2636</v>
      </c>
      <c r="C157" s="50">
        <v>0</v>
      </c>
      <c r="D157" s="52">
        <v>0</v>
      </c>
    </row>
    <row r="158" s="36" customFormat="1" ht="17.1" customHeight="1" spans="1:4">
      <c r="A158" s="48" t="s">
        <v>2637</v>
      </c>
      <c r="B158" s="49" t="s">
        <v>2611</v>
      </c>
      <c r="C158" s="53">
        <v>0</v>
      </c>
      <c r="D158" s="54">
        <v>0</v>
      </c>
    </row>
    <row r="159" s="36" customFormat="1" ht="17.1" customHeight="1" spans="1:4">
      <c r="A159" s="48" t="s">
        <v>2638</v>
      </c>
      <c r="B159" s="49" t="s">
        <v>2639</v>
      </c>
      <c r="C159" s="53">
        <v>0</v>
      </c>
      <c r="D159" s="54">
        <v>0</v>
      </c>
    </row>
    <row r="160" s="36" customFormat="1" ht="17.1" customHeight="1" spans="1:4">
      <c r="A160" s="48" t="s">
        <v>2640</v>
      </c>
      <c r="B160" s="49" t="s">
        <v>2641</v>
      </c>
      <c r="C160" s="50">
        <v>0</v>
      </c>
      <c r="D160" s="52">
        <v>0</v>
      </c>
    </row>
    <row r="161" s="36" customFormat="1" ht="17.1" customHeight="1" spans="1:4">
      <c r="A161" s="48" t="s">
        <v>2642</v>
      </c>
      <c r="B161" s="49" t="s">
        <v>1459</v>
      </c>
      <c r="C161" s="53">
        <v>0</v>
      </c>
      <c r="D161" s="54">
        <v>0</v>
      </c>
    </row>
    <row r="162" s="36" customFormat="1" ht="17.1" customHeight="1" spans="1:4">
      <c r="A162" s="48" t="s">
        <v>2643</v>
      </c>
      <c r="B162" s="49" t="s">
        <v>2644</v>
      </c>
      <c r="C162" s="53">
        <v>0</v>
      </c>
      <c r="D162" s="53">
        <v>0</v>
      </c>
    </row>
    <row r="163" s="36" customFormat="1" ht="17.1" customHeight="1" spans="1:4">
      <c r="A163" s="48" t="s">
        <v>2645</v>
      </c>
      <c r="B163" s="49" t="s">
        <v>2632</v>
      </c>
      <c r="C163" s="53">
        <v>0</v>
      </c>
      <c r="D163" s="54">
        <v>0</v>
      </c>
    </row>
    <row r="164" s="36" customFormat="1" ht="17.1" customHeight="1" spans="1:4">
      <c r="A164" s="48" t="s">
        <v>2646</v>
      </c>
      <c r="B164" s="49" t="s">
        <v>2647</v>
      </c>
      <c r="C164" s="53">
        <v>0</v>
      </c>
      <c r="D164" s="54">
        <v>0</v>
      </c>
    </row>
    <row r="165" s="36" customFormat="1" ht="17.1" customHeight="1" spans="1:4">
      <c r="A165" s="48" t="s">
        <v>2648</v>
      </c>
      <c r="B165" s="49" t="s">
        <v>2649</v>
      </c>
      <c r="C165" s="50">
        <v>0</v>
      </c>
      <c r="D165" s="52">
        <v>352</v>
      </c>
    </row>
    <row r="166" s="36" customFormat="1" ht="17.1" customHeight="1" spans="1:4">
      <c r="A166" s="48" t="s">
        <v>2650</v>
      </c>
      <c r="B166" s="49" t="s">
        <v>2651</v>
      </c>
      <c r="C166" s="53">
        <v>0</v>
      </c>
      <c r="D166" s="54">
        <v>218</v>
      </c>
    </row>
    <row r="167" s="36" customFormat="1" ht="17.1" customHeight="1" spans="1:4">
      <c r="A167" s="48" t="s">
        <v>2652</v>
      </c>
      <c r="B167" s="49" t="s">
        <v>2611</v>
      </c>
      <c r="C167" s="53">
        <v>0</v>
      </c>
      <c r="D167" s="54">
        <v>134</v>
      </c>
    </row>
    <row r="168" s="36" customFormat="1" ht="17.1" customHeight="1" spans="1:4">
      <c r="A168" s="48" t="s">
        <v>2653</v>
      </c>
      <c r="B168" s="49" t="s">
        <v>2654</v>
      </c>
      <c r="C168" s="53">
        <v>0</v>
      </c>
      <c r="D168" s="54">
        <v>0</v>
      </c>
    </row>
    <row r="169" s="36" customFormat="1" ht="17.1" customHeight="1" spans="1:4">
      <c r="A169" s="48" t="s">
        <v>2655</v>
      </c>
      <c r="B169" s="49" t="s">
        <v>2656</v>
      </c>
      <c r="C169" s="50">
        <v>0</v>
      </c>
      <c r="D169" s="52">
        <v>0</v>
      </c>
    </row>
    <row r="170" s="36" customFormat="1" ht="17.1" customHeight="1" spans="1:4">
      <c r="A170" s="48" t="s">
        <v>2657</v>
      </c>
      <c r="B170" s="49" t="s">
        <v>2651</v>
      </c>
      <c r="C170" s="53">
        <v>0</v>
      </c>
      <c r="D170" s="54">
        <v>0</v>
      </c>
    </row>
    <row r="171" s="36" customFormat="1" ht="17.1" customHeight="1" spans="1:4">
      <c r="A171" s="48" t="s">
        <v>2658</v>
      </c>
      <c r="B171" s="49" t="s">
        <v>2611</v>
      </c>
      <c r="C171" s="53">
        <v>0</v>
      </c>
      <c r="D171" s="54">
        <v>0</v>
      </c>
    </row>
    <row r="172" s="36" customFormat="1" ht="17.1" customHeight="1" spans="1:4">
      <c r="A172" s="48" t="s">
        <v>2659</v>
      </c>
      <c r="B172" s="49" t="s">
        <v>2660</v>
      </c>
      <c r="C172" s="53">
        <v>0</v>
      </c>
      <c r="D172" s="53">
        <v>0</v>
      </c>
    </row>
    <row r="173" s="36" customFormat="1" ht="17.1" customHeight="1" spans="1:4">
      <c r="A173" s="48" t="s">
        <v>2661</v>
      </c>
      <c r="B173" s="49" t="s">
        <v>2662</v>
      </c>
      <c r="C173" s="50">
        <v>0</v>
      </c>
      <c r="D173" s="52">
        <v>415</v>
      </c>
    </row>
    <row r="174" s="36" customFormat="1" ht="17.1" customHeight="1" spans="1:4">
      <c r="A174" s="48" t="s">
        <v>2663</v>
      </c>
      <c r="B174" s="49" t="s">
        <v>2611</v>
      </c>
      <c r="C174" s="53">
        <v>0</v>
      </c>
      <c r="D174" s="54">
        <v>415</v>
      </c>
    </row>
    <row r="175" s="36" customFormat="1" ht="17.1" customHeight="1" spans="1:4">
      <c r="A175" s="48" t="s">
        <v>2664</v>
      </c>
      <c r="B175" s="49" t="s">
        <v>2665</v>
      </c>
      <c r="C175" s="53">
        <v>0</v>
      </c>
      <c r="D175" s="53">
        <v>0</v>
      </c>
    </row>
    <row r="176" s="36" customFormat="1" ht="17.1" customHeight="1" spans="1:4">
      <c r="A176" s="48" t="s">
        <v>2666</v>
      </c>
      <c r="B176" s="49" t="s">
        <v>2373</v>
      </c>
      <c r="C176" s="50">
        <v>0</v>
      </c>
      <c r="D176" s="52">
        <v>0</v>
      </c>
    </row>
    <row r="177" s="36" customFormat="1" ht="17.1" customHeight="1" spans="1:4">
      <c r="A177" s="48" t="s">
        <v>2667</v>
      </c>
      <c r="B177" s="49" t="s">
        <v>2668</v>
      </c>
      <c r="C177" s="53">
        <v>0</v>
      </c>
      <c r="D177" s="54">
        <v>0</v>
      </c>
    </row>
    <row r="178" s="36" customFormat="1" ht="17.1" customHeight="1" spans="1:4">
      <c r="A178" s="48" t="s">
        <v>2669</v>
      </c>
      <c r="B178" s="49" t="s">
        <v>2670</v>
      </c>
      <c r="C178" s="53">
        <v>0</v>
      </c>
      <c r="D178" s="54">
        <v>0</v>
      </c>
    </row>
    <row r="179" s="36" customFormat="1" ht="17.1" customHeight="1" spans="1:4">
      <c r="A179" s="48" t="s">
        <v>2671</v>
      </c>
      <c r="B179" s="49" t="s">
        <v>1503</v>
      </c>
      <c r="C179" s="53">
        <v>0</v>
      </c>
      <c r="D179" s="53">
        <v>0</v>
      </c>
    </row>
    <row r="180" s="36" customFormat="1" ht="17.1" customHeight="1" spans="1:4">
      <c r="A180" s="48" t="s">
        <v>2672</v>
      </c>
      <c r="B180" s="49" t="s">
        <v>2673</v>
      </c>
      <c r="C180" s="50">
        <v>0</v>
      </c>
      <c r="D180" s="50">
        <v>0</v>
      </c>
    </row>
    <row r="181" s="36" customFormat="1" ht="17.1" customHeight="1" spans="1:4">
      <c r="A181" s="48" t="s">
        <v>2674</v>
      </c>
      <c r="B181" s="49" t="s">
        <v>2675</v>
      </c>
      <c r="C181" s="50">
        <v>0</v>
      </c>
      <c r="D181" s="52">
        <v>0</v>
      </c>
    </row>
    <row r="182" s="36" customFormat="1" ht="17.1" customHeight="1" spans="1:4">
      <c r="A182" s="48" t="s">
        <v>2676</v>
      </c>
      <c r="B182" s="55" t="s">
        <v>1508</v>
      </c>
      <c r="C182" s="53">
        <v>0</v>
      </c>
      <c r="D182" s="54">
        <v>0</v>
      </c>
    </row>
    <row r="183" s="36" customFormat="1" ht="17.1" customHeight="1" spans="1:4">
      <c r="A183" s="48" t="s">
        <v>2677</v>
      </c>
      <c r="B183" s="55" t="s">
        <v>1510</v>
      </c>
      <c r="C183" s="53">
        <v>0</v>
      </c>
      <c r="D183" s="54">
        <v>0</v>
      </c>
    </row>
    <row r="184" s="36" customFormat="1" ht="17.1" customHeight="1" spans="1:4">
      <c r="A184" s="48" t="s">
        <v>2678</v>
      </c>
      <c r="B184" s="49" t="s">
        <v>2679</v>
      </c>
      <c r="C184" s="53">
        <v>0</v>
      </c>
      <c r="D184" s="53">
        <v>0</v>
      </c>
    </row>
    <row r="185" s="36" customFormat="1" ht="17.1" customHeight="1" spans="1:4">
      <c r="A185" s="220" t="s">
        <v>2680</v>
      </c>
      <c r="B185" s="49" t="s">
        <v>2681</v>
      </c>
      <c r="C185" s="53">
        <v>0</v>
      </c>
      <c r="D185" s="53">
        <v>0</v>
      </c>
    </row>
    <row r="186" s="36" customFormat="1" ht="17.1" customHeight="1" spans="1:4">
      <c r="A186" s="48" t="s">
        <v>2682</v>
      </c>
      <c r="B186" s="55" t="s">
        <v>2683</v>
      </c>
      <c r="C186" s="50">
        <v>0</v>
      </c>
      <c r="D186" s="52">
        <v>0</v>
      </c>
    </row>
    <row r="187" s="36" customFormat="1" ht="17.1" customHeight="1" spans="1:4">
      <c r="A187" s="48" t="s">
        <v>2684</v>
      </c>
      <c r="B187" s="55" t="s">
        <v>2679</v>
      </c>
      <c r="C187" s="53">
        <v>0</v>
      </c>
      <c r="D187" s="54">
        <v>0</v>
      </c>
    </row>
    <row r="188" s="36" customFormat="1" ht="17.1" customHeight="1" spans="1:4">
      <c r="A188" s="48" t="s">
        <v>2685</v>
      </c>
      <c r="B188" s="49" t="s">
        <v>2686</v>
      </c>
      <c r="C188" s="53">
        <v>0</v>
      </c>
      <c r="D188" s="53">
        <v>0</v>
      </c>
    </row>
    <row r="189" s="36" customFormat="1" ht="17.1" customHeight="1" spans="1:4">
      <c r="A189" s="48" t="s">
        <v>2687</v>
      </c>
      <c r="B189" s="49" t="s">
        <v>2688</v>
      </c>
      <c r="C189" s="53">
        <v>0</v>
      </c>
      <c r="D189" s="53">
        <v>0</v>
      </c>
    </row>
    <row r="190" s="36" customFormat="1" ht="17.1" customHeight="1" spans="1:4">
      <c r="A190" s="48" t="s">
        <v>2689</v>
      </c>
      <c r="B190" s="49" t="s">
        <v>2690</v>
      </c>
      <c r="C190" s="53">
        <v>0</v>
      </c>
      <c r="D190" s="54">
        <v>0</v>
      </c>
    </row>
    <row r="191" s="36" customFormat="1" ht="17.1" customHeight="1" spans="1:4">
      <c r="A191" s="48" t="s">
        <v>2691</v>
      </c>
      <c r="B191" s="49" t="s">
        <v>2692</v>
      </c>
      <c r="C191" s="50">
        <v>0</v>
      </c>
      <c r="D191" s="52">
        <v>0</v>
      </c>
    </row>
    <row r="192" s="36" customFormat="1" ht="17.1" customHeight="1" spans="1:4">
      <c r="A192" s="48" t="s">
        <v>2693</v>
      </c>
      <c r="B192" s="49" t="s">
        <v>2694</v>
      </c>
      <c r="C192" s="53">
        <v>0</v>
      </c>
      <c r="D192" s="54">
        <v>0</v>
      </c>
    </row>
    <row r="193" s="36" customFormat="1" ht="17.1" customHeight="1" spans="1:4">
      <c r="A193" s="48" t="s">
        <v>2695</v>
      </c>
      <c r="B193" s="49" t="s">
        <v>2696</v>
      </c>
      <c r="C193" s="53">
        <v>0</v>
      </c>
      <c r="D193" s="53">
        <v>0</v>
      </c>
    </row>
    <row r="194" s="36" customFormat="1" ht="17.1" customHeight="1" spans="1:4">
      <c r="A194" s="48" t="s">
        <v>2697</v>
      </c>
      <c r="B194" s="49" t="s">
        <v>2698</v>
      </c>
      <c r="C194" s="53">
        <v>0</v>
      </c>
      <c r="D194" s="54">
        <v>0</v>
      </c>
    </row>
    <row r="195" s="36" customFormat="1" ht="17.1" customHeight="1" spans="1:4">
      <c r="A195" s="48" t="s">
        <v>2699</v>
      </c>
      <c r="B195" s="49" t="s">
        <v>2700</v>
      </c>
      <c r="C195" s="53">
        <v>0</v>
      </c>
      <c r="D195" s="54">
        <v>0</v>
      </c>
    </row>
    <row r="196" s="36" customFormat="1" ht="17.1" customHeight="1" spans="1:4">
      <c r="A196" s="48" t="s">
        <v>2701</v>
      </c>
      <c r="B196" s="49" t="s">
        <v>2702</v>
      </c>
      <c r="C196" s="53">
        <v>0</v>
      </c>
      <c r="D196" s="54">
        <v>0</v>
      </c>
    </row>
    <row r="197" s="36" customFormat="1" ht="17.1" customHeight="1" spans="1:4">
      <c r="A197" s="48" t="s">
        <v>2703</v>
      </c>
      <c r="B197" s="49" t="s">
        <v>2704</v>
      </c>
      <c r="C197" s="53">
        <v>0</v>
      </c>
      <c r="D197" s="54">
        <v>0</v>
      </c>
    </row>
    <row r="198" s="36" customFormat="1" ht="17.1" customHeight="1" spans="1:4">
      <c r="A198" s="48" t="s">
        <v>2705</v>
      </c>
      <c r="B198" s="49" t="s">
        <v>2706</v>
      </c>
      <c r="C198" s="53">
        <v>0</v>
      </c>
      <c r="D198" s="54">
        <v>0</v>
      </c>
    </row>
    <row r="199" s="36" customFormat="1" ht="17.1" customHeight="1" spans="1:4">
      <c r="A199" s="48" t="s">
        <v>2707</v>
      </c>
      <c r="B199" s="49" t="s">
        <v>2708</v>
      </c>
      <c r="C199" s="53">
        <v>0</v>
      </c>
      <c r="D199" s="54">
        <v>0</v>
      </c>
    </row>
    <row r="200" s="36" customFormat="1" ht="17.1" customHeight="1" spans="1:4">
      <c r="A200" s="48" t="s">
        <v>2709</v>
      </c>
      <c r="B200" s="49" t="s">
        <v>2710</v>
      </c>
      <c r="C200" s="50">
        <v>0</v>
      </c>
      <c r="D200" s="52">
        <v>0</v>
      </c>
    </row>
    <row r="201" s="36" customFormat="1" ht="17.1" customHeight="1" spans="1:4">
      <c r="A201" s="48" t="s">
        <v>2711</v>
      </c>
      <c r="B201" s="49" t="s">
        <v>2712</v>
      </c>
      <c r="C201" s="53">
        <v>0</v>
      </c>
      <c r="D201" s="54">
        <v>0</v>
      </c>
    </row>
    <row r="202" s="36" customFormat="1" ht="17.1" customHeight="1" spans="1:4">
      <c r="A202" s="48" t="s">
        <v>2713</v>
      </c>
      <c r="B202" s="49" t="s">
        <v>2714</v>
      </c>
      <c r="C202" s="53">
        <v>0</v>
      </c>
      <c r="D202" s="54">
        <v>0</v>
      </c>
    </row>
    <row r="203" s="36" customFormat="1" ht="17.1" customHeight="1" spans="1:4">
      <c r="A203" s="220" t="s">
        <v>2715</v>
      </c>
      <c r="B203" s="49" t="s">
        <v>2716</v>
      </c>
      <c r="C203" s="53">
        <v>0</v>
      </c>
      <c r="D203" s="54">
        <v>0</v>
      </c>
    </row>
    <row r="204" s="36" customFormat="1" ht="17.1" customHeight="1" spans="1:4">
      <c r="A204" s="48" t="s">
        <v>2717</v>
      </c>
      <c r="B204" s="49" t="s">
        <v>2718</v>
      </c>
      <c r="C204" s="53">
        <v>0</v>
      </c>
      <c r="D204" s="53">
        <v>0</v>
      </c>
    </row>
    <row r="205" s="36" customFormat="1" ht="17.1" customHeight="1" spans="1:4">
      <c r="A205" s="48" t="s">
        <v>2719</v>
      </c>
      <c r="B205" s="49" t="s">
        <v>2720</v>
      </c>
      <c r="C205" s="53">
        <v>0</v>
      </c>
      <c r="D205" s="54">
        <v>0</v>
      </c>
    </row>
    <row r="206" s="36" customFormat="1" ht="17.1" customHeight="1" spans="1:4">
      <c r="A206" s="48" t="s">
        <v>2721</v>
      </c>
      <c r="B206" s="49" t="s">
        <v>2722</v>
      </c>
      <c r="C206" s="53">
        <v>0</v>
      </c>
      <c r="D206" s="54">
        <v>0</v>
      </c>
    </row>
    <row r="207" s="36" customFormat="1" ht="17.1" customHeight="1" spans="1:4">
      <c r="A207" s="48" t="s">
        <v>2723</v>
      </c>
      <c r="B207" s="49" t="s">
        <v>2724</v>
      </c>
      <c r="C207" s="50">
        <v>0</v>
      </c>
      <c r="D207" s="52">
        <v>0</v>
      </c>
    </row>
    <row r="208" s="36" customFormat="1" ht="17.1" customHeight="1" spans="1:4">
      <c r="A208" s="48" t="s">
        <v>2725</v>
      </c>
      <c r="B208" s="56" t="s">
        <v>2726</v>
      </c>
      <c r="C208" s="53">
        <v>0</v>
      </c>
      <c r="D208" s="54">
        <v>0</v>
      </c>
    </row>
    <row r="209" s="36" customFormat="1" ht="17.1" customHeight="1" spans="1:4">
      <c r="A209" s="48" t="s">
        <v>2727</v>
      </c>
      <c r="B209" s="49" t="s">
        <v>1562</v>
      </c>
      <c r="C209" s="53">
        <v>0</v>
      </c>
      <c r="D209" s="54">
        <v>0</v>
      </c>
    </row>
    <row r="210" s="36" customFormat="1" ht="17.1" customHeight="1" spans="1:4">
      <c r="A210" s="48" t="s">
        <v>2728</v>
      </c>
      <c r="B210" s="49" t="s">
        <v>2729</v>
      </c>
      <c r="C210" s="53">
        <v>0</v>
      </c>
      <c r="D210" s="54">
        <v>0</v>
      </c>
    </row>
    <row r="211" s="36" customFormat="1" ht="17.1" customHeight="1" spans="1:4">
      <c r="A211" s="48" t="s">
        <v>2730</v>
      </c>
      <c r="B211" s="49" t="s">
        <v>2731</v>
      </c>
      <c r="C211" s="53">
        <v>0</v>
      </c>
      <c r="D211" s="54">
        <v>0</v>
      </c>
    </row>
    <row r="212" s="36" customFormat="1" ht="17.1" customHeight="1" spans="1:4">
      <c r="A212" s="48" t="s">
        <v>2732</v>
      </c>
      <c r="B212" s="49" t="s">
        <v>2733</v>
      </c>
      <c r="C212" s="53">
        <v>0</v>
      </c>
      <c r="D212" s="54">
        <v>0</v>
      </c>
    </row>
    <row r="213" s="36" customFormat="1" ht="17.1" customHeight="1" spans="1:4">
      <c r="A213" s="48" t="s">
        <v>2734</v>
      </c>
      <c r="B213" s="49" t="s">
        <v>2735</v>
      </c>
      <c r="C213" s="53">
        <v>0</v>
      </c>
      <c r="D213" s="54">
        <v>0</v>
      </c>
    </row>
    <row r="214" s="36" customFormat="1" ht="17.1" customHeight="1" spans="1:4">
      <c r="A214" s="48" t="s">
        <v>2736</v>
      </c>
      <c r="B214" s="49" t="s">
        <v>2737</v>
      </c>
      <c r="C214" s="53">
        <v>0</v>
      </c>
      <c r="D214" s="54">
        <v>0</v>
      </c>
    </row>
    <row r="215" s="36" customFormat="1" ht="17.1" customHeight="1" spans="1:4">
      <c r="A215" s="48" t="s">
        <v>2738</v>
      </c>
      <c r="B215" s="49" t="s">
        <v>2739</v>
      </c>
      <c r="C215" s="53">
        <v>0</v>
      </c>
      <c r="D215" s="54">
        <v>0</v>
      </c>
    </row>
    <row r="216" s="36" customFormat="1" ht="17.1" customHeight="1" spans="1:4">
      <c r="A216" s="48" t="s">
        <v>2740</v>
      </c>
      <c r="B216" s="49" t="s">
        <v>2741</v>
      </c>
      <c r="C216" s="53">
        <v>0</v>
      </c>
      <c r="D216" s="53">
        <v>0</v>
      </c>
    </row>
    <row r="217" s="36" customFormat="1" ht="17.1" customHeight="1" spans="1:4">
      <c r="A217" s="48" t="s">
        <v>2742</v>
      </c>
      <c r="B217" s="49" t="s">
        <v>2743</v>
      </c>
      <c r="C217" s="50">
        <v>0</v>
      </c>
      <c r="D217" s="50">
        <v>0</v>
      </c>
    </row>
    <row r="218" s="36" customFormat="1" ht="17.1" customHeight="1" spans="1:4">
      <c r="A218" s="48" t="s">
        <v>2744</v>
      </c>
      <c r="B218" s="49" t="s">
        <v>1508</v>
      </c>
      <c r="C218" s="53">
        <v>0</v>
      </c>
      <c r="D218" s="54">
        <v>0</v>
      </c>
    </row>
    <row r="219" s="36" customFormat="1" ht="17.1" customHeight="1" spans="1:4">
      <c r="A219" s="48" t="s">
        <v>2745</v>
      </c>
      <c r="B219" s="49" t="s">
        <v>2746</v>
      </c>
      <c r="C219" s="53">
        <v>0</v>
      </c>
      <c r="D219" s="54">
        <v>0</v>
      </c>
    </row>
    <row r="220" s="36" customFormat="1" ht="17.1" customHeight="1" spans="1:4">
      <c r="A220" s="48" t="s">
        <v>2747</v>
      </c>
      <c r="B220" s="49" t="s">
        <v>2748</v>
      </c>
      <c r="C220" s="50">
        <v>0</v>
      </c>
      <c r="D220" s="52">
        <v>0</v>
      </c>
    </row>
    <row r="221" s="36" customFormat="1" ht="17.1" customHeight="1" spans="1:4">
      <c r="A221" s="48" t="s">
        <v>2749</v>
      </c>
      <c r="B221" s="49" t="s">
        <v>1508</v>
      </c>
      <c r="C221" s="53">
        <v>0</v>
      </c>
      <c r="D221" s="54">
        <v>0</v>
      </c>
    </row>
    <row r="222" s="36" customFormat="1" ht="17.1" customHeight="1" spans="1:4">
      <c r="A222" s="48" t="s">
        <v>2750</v>
      </c>
      <c r="B222" s="49" t="s">
        <v>2751</v>
      </c>
      <c r="C222" s="53">
        <v>0</v>
      </c>
      <c r="D222" s="54">
        <v>0</v>
      </c>
    </row>
    <row r="223" s="36" customFormat="1" ht="17.1" customHeight="1" spans="1:4">
      <c r="A223" s="48" t="s">
        <v>2752</v>
      </c>
      <c r="B223" s="49" t="s">
        <v>2753</v>
      </c>
      <c r="C223" s="50">
        <v>0</v>
      </c>
      <c r="D223" s="52">
        <v>0</v>
      </c>
    </row>
    <row r="224" s="36" customFormat="1" ht="17.1" customHeight="1" spans="1:4">
      <c r="A224" s="48" t="s">
        <v>2754</v>
      </c>
      <c r="B224" s="49" t="s">
        <v>2373</v>
      </c>
      <c r="C224" s="50">
        <v>0</v>
      </c>
      <c r="D224" s="52">
        <v>0</v>
      </c>
    </row>
    <row r="225" s="36" customFormat="1" ht="17.1" customHeight="1" spans="1:4">
      <c r="A225" s="48" t="s">
        <v>2755</v>
      </c>
      <c r="B225" s="49" t="s">
        <v>2756</v>
      </c>
      <c r="C225" s="53">
        <v>0</v>
      </c>
      <c r="D225" s="54">
        <v>0</v>
      </c>
    </row>
    <row r="226" s="36" customFormat="1" ht="17.1" customHeight="1" spans="1:4">
      <c r="A226" s="48" t="s">
        <v>2757</v>
      </c>
      <c r="B226" s="49" t="s">
        <v>2758</v>
      </c>
      <c r="C226" s="53">
        <v>0</v>
      </c>
      <c r="D226" s="54">
        <v>0</v>
      </c>
    </row>
    <row r="227" s="36" customFormat="1" ht="17.1" customHeight="1" spans="1:4">
      <c r="A227" s="48" t="s">
        <v>2759</v>
      </c>
      <c r="B227" s="49" t="s">
        <v>2760</v>
      </c>
      <c r="C227" s="53">
        <v>0</v>
      </c>
      <c r="D227" s="54">
        <v>0</v>
      </c>
    </row>
    <row r="228" s="36" customFormat="1" ht="17.1" customHeight="1" spans="1:4">
      <c r="A228" s="48" t="s">
        <v>2761</v>
      </c>
      <c r="B228" s="49" t="s">
        <v>2762</v>
      </c>
      <c r="C228" s="53">
        <v>0</v>
      </c>
      <c r="D228" s="54">
        <v>0</v>
      </c>
    </row>
    <row r="229" s="36" customFormat="1" ht="17.1" customHeight="1" spans="1:4">
      <c r="A229" s="48" t="s">
        <v>2763</v>
      </c>
      <c r="B229" s="49" t="s">
        <v>1582</v>
      </c>
      <c r="C229" s="53">
        <v>0</v>
      </c>
      <c r="D229" s="54">
        <v>0</v>
      </c>
    </row>
    <row r="230" s="36" customFormat="1" ht="17.1" customHeight="1" spans="1:4">
      <c r="A230" s="48" t="s">
        <v>2764</v>
      </c>
      <c r="B230" s="49" t="s">
        <v>2765</v>
      </c>
      <c r="C230" s="50">
        <v>0</v>
      </c>
      <c r="D230" s="52">
        <v>236</v>
      </c>
    </row>
    <row r="231" s="36" customFormat="1" ht="17.1" customHeight="1" spans="1:4">
      <c r="A231" s="48" t="s">
        <v>2766</v>
      </c>
      <c r="B231" s="49" t="s">
        <v>2767</v>
      </c>
      <c r="C231" s="50">
        <v>0</v>
      </c>
      <c r="D231" s="52">
        <v>0</v>
      </c>
    </row>
    <row r="232" s="36" customFormat="1" ht="17.1" customHeight="1" spans="1:4">
      <c r="A232" s="48" t="s">
        <v>2768</v>
      </c>
      <c r="B232" s="49" t="s">
        <v>2769</v>
      </c>
      <c r="C232" s="53">
        <v>0</v>
      </c>
      <c r="D232" s="54">
        <v>0</v>
      </c>
    </row>
    <row r="233" s="36" customFormat="1" ht="17.1" customHeight="1" spans="1:4">
      <c r="A233" s="48" t="s">
        <v>2770</v>
      </c>
      <c r="B233" s="49" t="s">
        <v>2771</v>
      </c>
      <c r="C233" s="53">
        <v>0</v>
      </c>
      <c r="D233" s="53">
        <v>0</v>
      </c>
    </row>
    <row r="234" s="36" customFormat="1" ht="17.1" customHeight="1" spans="1:4">
      <c r="A234" s="48" t="s">
        <v>2772</v>
      </c>
      <c r="B234" s="49" t="s">
        <v>2773</v>
      </c>
      <c r="C234" s="53">
        <v>0</v>
      </c>
      <c r="D234" s="53">
        <v>0</v>
      </c>
    </row>
    <row r="235" s="36" customFormat="1" ht="17.1" customHeight="1" spans="1:4">
      <c r="A235" s="48" t="s">
        <v>2774</v>
      </c>
      <c r="B235" s="49" t="s">
        <v>2373</v>
      </c>
      <c r="C235" s="50">
        <v>0</v>
      </c>
      <c r="D235" s="52">
        <v>236</v>
      </c>
    </row>
    <row r="236" s="36" customFormat="1" ht="17.1" customHeight="1" spans="1:4">
      <c r="A236" s="48" t="s">
        <v>2775</v>
      </c>
      <c r="B236" s="49" t="s">
        <v>2776</v>
      </c>
      <c r="C236" s="53">
        <v>0</v>
      </c>
      <c r="D236" s="54">
        <v>0</v>
      </c>
    </row>
    <row r="237" s="36" customFormat="1" ht="17.1" customHeight="1" spans="1:4">
      <c r="A237" s="48" t="s">
        <v>2777</v>
      </c>
      <c r="B237" s="49" t="s">
        <v>2778</v>
      </c>
      <c r="C237" s="53">
        <v>0</v>
      </c>
      <c r="D237" s="54">
        <v>236</v>
      </c>
    </row>
    <row r="238" s="36" customFormat="1" ht="17.1" customHeight="1" spans="1:4">
      <c r="A238" s="48" t="s">
        <v>2779</v>
      </c>
      <c r="B238" s="49" t="s">
        <v>2780</v>
      </c>
      <c r="C238" s="53">
        <v>0</v>
      </c>
      <c r="D238" s="54">
        <v>0</v>
      </c>
    </row>
    <row r="239" s="36" customFormat="1" ht="17.1" customHeight="1" spans="1:4">
      <c r="A239" s="48" t="s">
        <v>2781</v>
      </c>
      <c r="B239" s="49" t="s">
        <v>1673</v>
      </c>
      <c r="C239" s="53">
        <v>0</v>
      </c>
      <c r="D239" s="54">
        <v>0</v>
      </c>
    </row>
    <row r="240" s="36" customFormat="1" ht="17.1" customHeight="1" spans="1:4">
      <c r="A240" s="48" t="s">
        <v>2782</v>
      </c>
      <c r="B240" s="49" t="s">
        <v>2783</v>
      </c>
      <c r="C240" s="50">
        <v>0</v>
      </c>
      <c r="D240" s="52">
        <v>0</v>
      </c>
    </row>
    <row r="241" s="36" customFormat="1" ht="17.1" customHeight="1" spans="1:4">
      <c r="A241" s="48" t="s">
        <v>2784</v>
      </c>
      <c r="B241" s="49" t="s">
        <v>2785</v>
      </c>
      <c r="C241" s="50">
        <v>0</v>
      </c>
      <c r="D241" s="52">
        <v>0</v>
      </c>
    </row>
    <row r="242" s="36" customFormat="1" ht="17.1" customHeight="1" spans="1:4">
      <c r="A242" s="48" t="s">
        <v>2786</v>
      </c>
      <c r="B242" s="49" t="s">
        <v>2787</v>
      </c>
      <c r="C242" s="53">
        <v>0</v>
      </c>
      <c r="D242" s="54">
        <v>0</v>
      </c>
    </row>
    <row r="243" s="36" customFormat="1" ht="17.1" customHeight="1" spans="1:4">
      <c r="A243" s="48" t="s">
        <v>2788</v>
      </c>
      <c r="B243" s="49" t="s">
        <v>2789</v>
      </c>
      <c r="C243" s="53">
        <v>0</v>
      </c>
      <c r="D243" s="54">
        <v>0</v>
      </c>
    </row>
    <row r="244" s="36" customFormat="1" ht="17.1" customHeight="1" spans="1:4">
      <c r="A244" s="48" t="s">
        <v>2790</v>
      </c>
      <c r="B244" s="49" t="s">
        <v>2791</v>
      </c>
      <c r="C244" s="50">
        <v>0</v>
      </c>
      <c r="D244" s="52">
        <v>0</v>
      </c>
    </row>
    <row r="245" s="36" customFormat="1" ht="17.1" customHeight="1" spans="1:4">
      <c r="A245" s="48" t="s">
        <v>2792</v>
      </c>
      <c r="B245" s="49" t="s">
        <v>2793</v>
      </c>
      <c r="C245" s="50">
        <v>0</v>
      </c>
      <c r="D245" s="52">
        <v>0</v>
      </c>
    </row>
    <row r="246" s="36" customFormat="1" ht="17.1" customHeight="1" spans="1:4">
      <c r="A246" s="48" t="s">
        <v>2794</v>
      </c>
      <c r="B246" s="49" t="s">
        <v>2795</v>
      </c>
      <c r="C246" s="53">
        <v>0</v>
      </c>
      <c r="D246" s="54">
        <v>0</v>
      </c>
    </row>
    <row r="247" s="36" customFormat="1" ht="17.1" customHeight="1" spans="1:4">
      <c r="A247" s="48" t="s">
        <v>2796</v>
      </c>
      <c r="B247" s="49" t="s">
        <v>2797</v>
      </c>
      <c r="C247" s="53">
        <v>0</v>
      </c>
      <c r="D247" s="54">
        <v>0</v>
      </c>
    </row>
    <row r="248" s="36" customFormat="1" ht="17.1" customHeight="1" spans="1:4">
      <c r="A248" s="48" t="s">
        <v>2798</v>
      </c>
      <c r="B248" s="49" t="s">
        <v>2799</v>
      </c>
      <c r="C248" s="50">
        <v>0</v>
      </c>
      <c r="D248" s="52">
        <v>0</v>
      </c>
    </row>
    <row r="249" s="36" customFormat="1" ht="17.1" customHeight="1" spans="1:4">
      <c r="A249" s="48" t="s">
        <v>2800</v>
      </c>
      <c r="B249" s="49" t="s">
        <v>2373</v>
      </c>
      <c r="C249" s="50">
        <v>0</v>
      </c>
      <c r="D249" s="52">
        <v>0</v>
      </c>
    </row>
    <row r="250" s="36" customFormat="1" ht="17.1" customHeight="1" spans="1:4">
      <c r="A250" s="48" t="s">
        <v>2801</v>
      </c>
      <c r="B250" s="49" t="s">
        <v>2802</v>
      </c>
      <c r="C250" s="53">
        <v>0</v>
      </c>
      <c r="D250" s="53">
        <v>0</v>
      </c>
    </row>
    <row r="251" s="36" customFormat="1" ht="17.1" customHeight="1" spans="1:4">
      <c r="A251" s="48" t="s">
        <v>2803</v>
      </c>
      <c r="B251" s="49" t="s">
        <v>2804</v>
      </c>
      <c r="C251" s="53">
        <v>0</v>
      </c>
      <c r="D251" s="53">
        <v>0</v>
      </c>
    </row>
    <row r="252" s="36" customFormat="1" ht="17.1" customHeight="1" spans="1:4">
      <c r="A252" s="48" t="s">
        <v>2805</v>
      </c>
      <c r="B252" s="49" t="s">
        <v>2806</v>
      </c>
      <c r="C252" s="50">
        <v>0</v>
      </c>
      <c r="D252" s="52">
        <v>0</v>
      </c>
    </row>
    <row r="253" s="36" customFormat="1" ht="17.1" customHeight="1" spans="1:4">
      <c r="A253" s="48" t="s">
        <v>2807</v>
      </c>
      <c r="B253" s="49" t="s">
        <v>2373</v>
      </c>
      <c r="C253" s="50">
        <v>0</v>
      </c>
      <c r="D253" s="52">
        <v>0</v>
      </c>
    </row>
    <row r="254" s="36" customFormat="1" ht="17.1" customHeight="1" spans="1:4">
      <c r="A254" s="48" t="s">
        <v>2808</v>
      </c>
      <c r="B254" s="49" t="s">
        <v>1883</v>
      </c>
      <c r="C254" s="53">
        <v>0</v>
      </c>
      <c r="D254" s="54">
        <v>0</v>
      </c>
    </row>
    <row r="255" s="36" customFormat="1" ht="17.1" customHeight="1" spans="1:4">
      <c r="A255" s="48" t="s">
        <v>2809</v>
      </c>
      <c r="B255" s="49" t="s">
        <v>2810</v>
      </c>
      <c r="C255" s="53">
        <v>0</v>
      </c>
      <c r="D255" s="54">
        <v>0</v>
      </c>
    </row>
    <row r="256" s="36" customFormat="1" ht="17.1" customHeight="1" spans="1:4">
      <c r="A256" s="48" t="s">
        <v>2811</v>
      </c>
      <c r="B256" s="49" t="s">
        <v>2812</v>
      </c>
      <c r="C256" s="50">
        <v>0</v>
      </c>
      <c r="D256" s="52">
        <v>0</v>
      </c>
    </row>
    <row r="257" s="36" customFormat="1" ht="17.1" customHeight="1" spans="1:4">
      <c r="A257" s="48" t="s">
        <v>2813</v>
      </c>
      <c r="B257" s="49" t="s">
        <v>2373</v>
      </c>
      <c r="C257" s="50">
        <v>0</v>
      </c>
      <c r="D257" s="52">
        <v>0</v>
      </c>
    </row>
    <row r="258" s="36" customFormat="1" ht="17.1" customHeight="1" spans="1:4">
      <c r="A258" s="48" t="s">
        <v>2814</v>
      </c>
      <c r="B258" s="49" t="s">
        <v>2815</v>
      </c>
      <c r="C258" s="53">
        <v>0</v>
      </c>
      <c r="D258" s="54">
        <v>0</v>
      </c>
    </row>
    <row r="259" s="36" customFormat="1" ht="17.1" customHeight="1" spans="1:4">
      <c r="A259" s="48" t="s">
        <v>2816</v>
      </c>
      <c r="B259" s="49" t="s">
        <v>2817</v>
      </c>
      <c r="C259" s="53">
        <v>0</v>
      </c>
      <c r="D259" s="54">
        <v>0</v>
      </c>
    </row>
    <row r="260" s="36" customFormat="1" ht="17.1" customHeight="1" spans="1:4">
      <c r="A260" s="48" t="s">
        <v>2818</v>
      </c>
      <c r="B260" s="49" t="s">
        <v>2005</v>
      </c>
      <c r="C260" s="53">
        <v>0</v>
      </c>
      <c r="D260" s="54">
        <v>0</v>
      </c>
    </row>
    <row r="261" s="36" customFormat="1" ht="17.1" customHeight="1" spans="1:4">
      <c r="A261" s="48" t="s">
        <v>2819</v>
      </c>
      <c r="B261" s="49" t="s">
        <v>489</v>
      </c>
      <c r="C261" s="50">
        <v>30350</v>
      </c>
      <c r="D261" s="52">
        <v>24612</v>
      </c>
    </row>
    <row r="262" s="36" customFormat="1" ht="17.1" customHeight="1" spans="1:4">
      <c r="A262" s="48" t="s">
        <v>2820</v>
      </c>
      <c r="B262" s="49" t="s">
        <v>2821</v>
      </c>
      <c r="C262" s="50">
        <v>30350</v>
      </c>
      <c r="D262" s="52">
        <v>23587</v>
      </c>
    </row>
    <row r="263" s="36" customFormat="1" ht="17.1" customHeight="1" spans="1:4">
      <c r="A263" s="48" t="s">
        <v>2822</v>
      </c>
      <c r="B263" s="49" t="s">
        <v>2823</v>
      </c>
      <c r="C263" s="53">
        <v>0</v>
      </c>
      <c r="D263" s="54">
        <v>0</v>
      </c>
    </row>
    <row r="264" s="36" customFormat="1" ht="17.1" customHeight="1" spans="1:4">
      <c r="A264" s="48" t="s">
        <v>2824</v>
      </c>
      <c r="B264" s="49" t="s">
        <v>2825</v>
      </c>
      <c r="C264" s="53">
        <v>0</v>
      </c>
      <c r="D264" s="53">
        <v>23587</v>
      </c>
    </row>
    <row r="265" s="36" customFormat="1" ht="17.1" customHeight="1" spans="1:4">
      <c r="A265" s="48" t="s">
        <v>2826</v>
      </c>
      <c r="B265" s="49" t="s">
        <v>2827</v>
      </c>
      <c r="C265" s="53">
        <v>30350</v>
      </c>
      <c r="D265" s="54">
        <v>0</v>
      </c>
    </row>
    <row r="266" s="36" customFormat="1" ht="17.1" customHeight="1" spans="1:4">
      <c r="A266" s="48" t="s">
        <v>2828</v>
      </c>
      <c r="B266" s="49" t="s">
        <v>2829</v>
      </c>
      <c r="C266" s="50">
        <v>0</v>
      </c>
      <c r="D266" s="52">
        <v>0</v>
      </c>
    </row>
    <row r="267" s="36" customFormat="1" ht="17.1" customHeight="1" spans="1:4">
      <c r="A267" s="48" t="s">
        <v>2830</v>
      </c>
      <c r="B267" s="49" t="s">
        <v>2831</v>
      </c>
      <c r="C267" s="53">
        <v>0</v>
      </c>
      <c r="D267" s="54">
        <v>0</v>
      </c>
    </row>
    <row r="268" s="36" customFormat="1" ht="17.1" customHeight="1" spans="1:4">
      <c r="A268" s="48" t="s">
        <v>2832</v>
      </c>
      <c r="B268" s="49" t="s">
        <v>2833</v>
      </c>
      <c r="C268" s="53">
        <v>0</v>
      </c>
      <c r="D268" s="54">
        <v>0</v>
      </c>
    </row>
    <row r="269" s="36" customFormat="1" ht="17.1" customHeight="1" spans="1:4">
      <c r="A269" s="48" t="s">
        <v>2834</v>
      </c>
      <c r="B269" s="49" t="s">
        <v>2835</v>
      </c>
      <c r="C269" s="53">
        <v>0</v>
      </c>
      <c r="D269" s="54">
        <v>0</v>
      </c>
    </row>
    <row r="270" s="36" customFormat="1" ht="17.1" customHeight="1" spans="1:4">
      <c r="A270" s="48" t="s">
        <v>2836</v>
      </c>
      <c r="B270" s="49" t="s">
        <v>2837</v>
      </c>
      <c r="C270" s="53">
        <v>0</v>
      </c>
      <c r="D270" s="54">
        <v>0</v>
      </c>
    </row>
    <row r="271" s="36" customFormat="1" ht="17.1" customHeight="1" spans="1:4">
      <c r="A271" s="48" t="s">
        <v>2838</v>
      </c>
      <c r="B271" s="49" t="s">
        <v>2839</v>
      </c>
      <c r="C271" s="53">
        <v>0</v>
      </c>
      <c r="D271" s="54">
        <v>0</v>
      </c>
    </row>
    <row r="272" s="36" customFormat="1" ht="17.1" customHeight="1" spans="1:4">
      <c r="A272" s="48" t="s">
        <v>2840</v>
      </c>
      <c r="B272" s="49" t="s">
        <v>2841</v>
      </c>
      <c r="C272" s="53">
        <v>0</v>
      </c>
      <c r="D272" s="54">
        <v>0</v>
      </c>
    </row>
    <row r="273" s="36" customFormat="1" ht="17.1" customHeight="1" spans="1:4">
      <c r="A273" s="48" t="s">
        <v>2842</v>
      </c>
      <c r="B273" s="49" t="s">
        <v>2843</v>
      </c>
      <c r="C273" s="53">
        <v>0</v>
      </c>
      <c r="D273" s="54">
        <v>0</v>
      </c>
    </row>
    <row r="274" s="36" customFormat="1" ht="17.1" customHeight="1" spans="1:4">
      <c r="A274" s="48" t="s">
        <v>2844</v>
      </c>
      <c r="B274" s="49" t="s">
        <v>2845</v>
      </c>
      <c r="C274" s="53">
        <v>0</v>
      </c>
      <c r="D274" s="54">
        <v>0</v>
      </c>
    </row>
    <row r="275" s="36" customFormat="1" ht="17.1" customHeight="1" spans="1:4">
      <c r="A275" s="48" t="s">
        <v>2846</v>
      </c>
      <c r="B275" s="49" t="s">
        <v>2847</v>
      </c>
      <c r="C275" s="50">
        <v>0</v>
      </c>
      <c r="D275" s="52">
        <v>0</v>
      </c>
    </row>
    <row r="276" s="36" customFormat="1" ht="17.1" customHeight="1" spans="1:4">
      <c r="A276" s="48" t="s">
        <v>2848</v>
      </c>
      <c r="B276" s="49" t="s">
        <v>2847</v>
      </c>
      <c r="C276" s="53">
        <v>0</v>
      </c>
      <c r="D276" s="54">
        <v>0</v>
      </c>
    </row>
    <row r="277" s="36" customFormat="1" ht="17.1" customHeight="1" spans="1:4">
      <c r="A277" s="48" t="s">
        <v>2849</v>
      </c>
      <c r="B277" s="49" t="s">
        <v>2850</v>
      </c>
      <c r="C277" s="50">
        <v>0</v>
      </c>
      <c r="D277" s="52">
        <v>0</v>
      </c>
    </row>
    <row r="278" s="36" customFormat="1" ht="17.1" customHeight="1" spans="1:4">
      <c r="A278" s="48" t="s">
        <v>2851</v>
      </c>
      <c r="B278" s="49" t="s">
        <v>2850</v>
      </c>
      <c r="C278" s="53">
        <v>0</v>
      </c>
      <c r="D278" s="54">
        <v>0</v>
      </c>
    </row>
    <row r="279" s="36" customFormat="1" ht="17.1" customHeight="1" spans="1:4">
      <c r="A279" s="48" t="s">
        <v>2852</v>
      </c>
      <c r="B279" s="49" t="s">
        <v>2853</v>
      </c>
      <c r="C279" s="50">
        <v>0</v>
      </c>
      <c r="D279" s="52">
        <v>1025</v>
      </c>
    </row>
    <row r="280" s="36" customFormat="1" ht="17.1" customHeight="1" spans="1:4">
      <c r="A280" s="48" t="s">
        <v>2854</v>
      </c>
      <c r="B280" s="49" t="s">
        <v>2855</v>
      </c>
      <c r="C280" s="53">
        <v>0</v>
      </c>
      <c r="D280" s="54">
        <v>0</v>
      </c>
    </row>
    <row r="281" s="36" customFormat="1" ht="17.1" customHeight="1" spans="1:4">
      <c r="A281" s="48" t="s">
        <v>2856</v>
      </c>
      <c r="B281" s="49" t="s">
        <v>2857</v>
      </c>
      <c r="C281" s="53">
        <v>0</v>
      </c>
      <c r="D281" s="54">
        <v>620</v>
      </c>
    </row>
    <row r="282" s="36" customFormat="1" ht="17.1" customHeight="1" spans="1:4">
      <c r="A282" s="48" t="s">
        <v>2858</v>
      </c>
      <c r="B282" s="49" t="s">
        <v>2859</v>
      </c>
      <c r="C282" s="53">
        <v>0</v>
      </c>
      <c r="D282" s="54">
        <v>149</v>
      </c>
    </row>
    <row r="283" s="36" customFormat="1" ht="17.1" customHeight="1" spans="1:4">
      <c r="A283" s="48" t="s">
        <v>2860</v>
      </c>
      <c r="B283" s="49" t="s">
        <v>2861</v>
      </c>
      <c r="C283" s="53">
        <v>0</v>
      </c>
      <c r="D283" s="54">
        <v>19</v>
      </c>
    </row>
    <row r="284" s="36" customFormat="1" ht="17.1" customHeight="1" spans="1:4">
      <c r="A284" s="48" t="s">
        <v>2862</v>
      </c>
      <c r="B284" s="49" t="s">
        <v>2863</v>
      </c>
      <c r="C284" s="53">
        <v>0</v>
      </c>
      <c r="D284" s="54">
        <v>0</v>
      </c>
    </row>
    <row r="285" s="36" customFormat="1" ht="17.1" customHeight="1" spans="1:4">
      <c r="A285" s="48" t="s">
        <v>2864</v>
      </c>
      <c r="B285" s="49" t="s">
        <v>2865</v>
      </c>
      <c r="C285" s="53">
        <v>0</v>
      </c>
      <c r="D285" s="54">
        <v>222</v>
      </c>
    </row>
    <row r="286" s="36" customFormat="1" ht="17.1" customHeight="1" spans="1:4">
      <c r="A286" s="48" t="s">
        <v>2866</v>
      </c>
      <c r="B286" s="49" t="s">
        <v>2867</v>
      </c>
      <c r="C286" s="53">
        <v>0</v>
      </c>
      <c r="D286" s="54">
        <v>0</v>
      </c>
    </row>
    <row r="287" s="36" customFormat="1" ht="17.1" customHeight="1" spans="1:4">
      <c r="A287" s="48" t="s">
        <v>2868</v>
      </c>
      <c r="B287" s="49" t="s">
        <v>2869</v>
      </c>
      <c r="C287" s="53">
        <v>0</v>
      </c>
      <c r="D287" s="54">
        <v>0</v>
      </c>
    </row>
    <row r="288" s="36" customFormat="1" ht="17.1" customHeight="1" spans="1:4">
      <c r="A288" s="48" t="s">
        <v>2870</v>
      </c>
      <c r="B288" s="49" t="s">
        <v>2871</v>
      </c>
      <c r="C288" s="53">
        <v>0</v>
      </c>
      <c r="D288" s="54">
        <v>0</v>
      </c>
    </row>
    <row r="289" s="36" customFormat="1" ht="17.1" customHeight="1" spans="1:4">
      <c r="A289" s="48" t="s">
        <v>2872</v>
      </c>
      <c r="B289" s="49" t="s">
        <v>2873</v>
      </c>
      <c r="C289" s="53">
        <v>0</v>
      </c>
      <c r="D289" s="54">
        <v>0</v>
      </c>
    </row>
    <row r="290" s="36" customFormat="1" ht="32.1" customHeight="1" spans="1:4">
      <c r="A290" s="48" t="s">
        <v>2874</v>
      </c>
      <c r="B290" s="49" t="s">
        <v>2875</v>
      </c>
      <c r="C290" s="53">
        <v>0</v>
      </c>
      <c r="D290" s="54">
        <v>15</v>
      </c>
    </row>
    <row r="291" ht="15" spans="1:4">
      <c r="A291" s="48" t="s">
        <v>2876</v>
      </c>
      <c r="B291" s="49" t="s">
        <v>2877</v>
      </c>
      <c r="C291" s="50">
        <v>0</v>
      </c>
      <c r="D291" s="52">
        <v>0</v>
      </c>
    </row>
    <row r="292" ht="15" spans="1:4">
      <c r="A292" s="48" t="s">
        <v>2878</v>
      </c>
      <c r="B292" s="49" t="s">
        <v>489</v>
      </c>
      <c r="C292" s="53">
        <v>0</v>
      </c>
      <c r="D292" s="54">
        <v>0</v>
      </c>
    </row>
    <row r="293" ht="15" spans="1:4">
      <c r="A293" s="48" t="s">
        <v>2879</v>
      </c>
      <c r="B293" s="49" t="s">
        <v>2880</v>
      </c>
      <c r="C293" s="50">
        <v>26000</v>
      </c>
      <c r="D293" s="52">
        <v>21503</v>
      </c>
    </row>
    <row r="294" ht="15" spans="1:4">
      <c r="A294" s="48" t="s">
        <v>2881</v>
      </c>
      <c r="B294" s="49" t="s">
        <v>2882</v>
      </c>
      <c r="C294" s="50">
        <v>26000</v>
      </c>
      <c r="D294" s="52">
        <v>21503</v>
      </c>
    </row>
    <row r="295" ht="15" spans="1:4">
      <c r="A295" s="48" t="s">
        <v>2883</v>
      </c>
      <c r="B295" s="49" t="s">
        <v>2884</v>
      </c>
      <c r="C295" s="53">
        <v>0</v>
      </c>
      <c r="D295" s="54">
        <v>0</v>
      </c>
    </row>
    <row r="296" ht="15" spans="1:4">
      <c r="A296" s="48" t="s">
        <v>2885</v>
      </c>
      <c r="B296" s="49" t="s">
        <v>2886</v>
      </c>
      <c r="C296" s="53">
        <v>0</v>
      </c>
      <c r="D296" s="54">
        <v>0</v>
      </c>
    </row>
    <row r="297" ht="15" spans="1:4">
      <c r="A297" s="48" t="s">
        <v>2887</v>
      </c>
      <c r="B297" s="49" t="s">
        <v>2888</v>
      </c>
      <c r="C297" s="53">
        <v>26000</v>
      </c>
      <c r="D297" s="54">
        <v>32</v>
      </c>
    </row>
    <row r="298" ht="15" spans="1:4">
      <c r="A298" s="48" t="s">
        <v>2889</v>
      </c>
      <c r="B298" s="49" t="s">
        <v>2890</v>
      </c>
      <c r="C298" s="53">
        <v>0</v>
      </c>
      <c r="D298" s="54">
        <v>0</v>
      </c>
    </row>
    <row r="299" ht="15" spans="1:4">
      <c r="A299" s="48" t="s">
        <v>2891</v>
      </c>
      <c r="B299" s="49" t="s">
        <v>2892</v>
      </c>
      <c r="C299" s="53">
        <v>0</v>
      </c>
      <c r="D299" s="54">
        <v>0</v>
      </c>
    </row>
    <row r="300" ht="15" spans="1:4">
      <c r="A300" s="48" t="s">
        <v>2893</v>
      </c>
      <c r="B300" s="49" t="s">
        <v>2894</v>
      </c>
      <c r="C300" s="53">
        <v>0</v>
      </c>
      <c r="D300" s="54">
        <v>0</v>
      </c>
    </row>
    <row r="301" ht="15" spans="1:4">
      <c r="A301" s="48" t="s">
        <v>2895</v>
      </c>
      <c r="B301" s="49" t="s">
        <v>2896</v>
      </c>
      <c r="C301" s="53">
        <v>0</v>
      </c>
      <c r="D301" s="54">
        <v>0</v>
      </c>
    </row>
    <row r="302" ht="15" spans="1:4">
      <c r="A302" s="48" t="s">
        <v>2897</v>
      </c>
      <c r="B302" s="49" t="s">
        <v>2898</v>
      </c>
      <c r="C302" s="53">
        <v>0</v>
      </c>
      <c r="D302" s="54">
        <v>0</v>
      </c>
    </row>
    <row r="303" ht="15" spans="1:4">
      <c r="A303" s="48" t="s">
        <v>2899</v>
      </c>
      <c r="B303" s="49" t="s">
        <v>2900</v>
      </c>
      <c r="C303" s="53">
        <v>0</v>
      </c>
      <c r="D303" s="54">
        <v>0</v>
      </c>
    </row>
    <row r="304" ht="15" spans="1:4">
      <c r="A304" s="48" t="s">
        <v>2901</v>
      </c>
      <c r="B304" s="49" t="s">
        <v>2902</v>
      </c>
      <c r="C304" s="53">
        <v>0</v>
      </c>
      <c r="D304" s="54">
        <v>0</v>
      </c>
    </row>
    <row r="305" ht="15" spans="1:4">
      <c r="A305" s="48" t="s">
        <v>2903</v>
      </c>
      <c r="B305" s="49" t="s">
        <v>2904</v>
      </c>
      <c r="C305" s="53">
        <v>0</v>
      </c>
      <c r="D305" s="54">
        <v>2349</v>
      </c>
    </row>
    <row r="306" ht="15" spans="1:4">
      <c r="A306" s="48" t="s">
        <v>2905</v>
      </c>
      <c r="B306" s="49" t="s">
        <v>2906</v>
      </c>
      <c r="C306" s="53">
        <v>0</v>
      </c>
      <c r="D306" s="54">
        <v>0</v>
      </c>
    </row>
    <row r="307" ht="15" spans="1:4">
      <c r="A307" s="48" t="s">
        <v>2907</v>
      </c>
      <c r="B307" s="49" t="s">
        <v>2908</v>
      </c>
      <c r="C307" s="53">
        <v>0</v>
      </c>
      <c r="D307" s="54">
        <v>4219</v>
      </c>
    </row>
    <row r="308" ht="15" spans="1:4">
      <c r="A308" s="48" t="s">
        <v>2909</v>
      </c>
      <c r="B308" s="49" t="s">
        <v>2910</v>
      </c>
      <c r="C308" s="53">
        <v>0</v>
      </c>
      <c r="D308" s="54">
        <v>14903</v>
      </c>
    </row>
    <row r="309" ht="15" spans="1:4">
      <c r="A309" s="48" t="s">
        <v>2911</v>
      </c>
      <c r="B309" s="49" t="s">
        <v>2912</v>
      </c>
      <c r="C309" s="53">
        <v>0</v>
      </c>
      <c r="D309" s="54">
        <v>0</v>
      </c>
    </row>
    <row r="310" ht="15" spans="1:4">
      <c r="A310" s="48" t="s">
        <v>2913</v>
      </c>
      <c r="B310" s="49" t="s">
        <v>2914</v>
      </c>
      <c r="C310" s="50">
        <v>2</v>
      </c>
      <c r="D310" s="52">
        <v>5</v>
      </c>
    </row>
    <row r="311" ht="15" spans="1:4">
      <c r="A311" s="48" t="s">
        <v>2915</v>
      </c>
      <c r="B311" s="49" t="s">
        <v>2916</v>
      </c>
      <c r="C311" s="50">
        <v>2</v>
      </c>
      <c r="D311" s="52">
        <v>5</v>
      </c>
    </row>
    <row r="312" ht="15" spans="1:4">
      <c r="A312" s="48" t="s">
        <v>2917</v>
      </c>
      <c r="B312" s="49" t="s">
        <v>2918</v>
      </c>
      <c r="C312" s="53">
        <v>0</v>
      </c>
      <c r="D312" s="54">
        <v>0</v>
      </c>
    </row>
    <row r="313" ht="15" spans="1:4">
      <c r="A313" s="48" t="s">
        <v>2919</v>
      </c>
      <c r="B313" s="49" t="s">
        <v>2920</v>
      </c>
      <c r="C313" s="53">
        <v>0</v>
      </c>
      <c r="D313" s="54">
        <v>0</v>
      </c>
    </row>
    <row r="314" ht="15" spans="1:4">
      <c r="A314" s="48" t="s">
        <v>2921</v>
      </c>
      <c r="B314" s="49" t="s">
        <v>2922</v>
      </c>
      <c r="C314" s="53">
        <v>0</v>
      </c>
      <c r="D314" s="54">
        <v>0</v>
      </c>
    </row>
    <row r="315" ht="15" spans="1:4">
      <c r="A315" s="48" t="s">
        <v>2923</v>
      </c>
      <c r="B315" s="49" t="s">
        <v>2924</v>
      </c>
      <c r="C315" s="53">
        <v>0</v>
      </c>
      <c r="D315" s="54">
        <v>0</v>
      </c>
    </row>
    <row r="316" ht="15" spans="1:4">
      <c r="A316" s="48" t="s">
        <v>2925</v>
      </c>
      <c r="B316" s="49" t="s">
        <v>2926</v>
      </c>
      <c r="C316" s="53">
        <v>0</v>
      </c>
      <c r="D316" s="54">
        <v>0</v>
      </c>
    </row>
    <row r="317" ht="15" spans="1:4">
      <c r="A317" s="48" t="s">
        <v>2927</v>
      </c>
      <c r="B317" s="49" t="s">
        <v>2928</v>
      </c>
      <c r="C317" s="53">
        <v>0</v>
      </c>
      <c r="D317" s="54">
        <v>0</v>
      </c>
    </row>
    <row r="318" ht="15" spans="1:4">
      <c r="A318" s="48" t="s">
        <v>2929</v>
      </c>
      <c r="B318" s="49" t="s">
        <v>2930</v>
      </c>
      <c r="C318" s="53">
        <v>0</v>
      </c>
      <c r="D318" s="54">
        <v>0</v>
      </c>
    </row>
    <row r="319" ht="15" spans="1:4">
      <c r="A319" s="48" t="s">
        <v>2931</v>
      </c>
      <c r="B319" s="49" t="s">
        <v>2932</v>
      </c>
      <c r="C319" s="53">
        <v>0</v>
      </c>
      <c r="D319" s="54">
        <v>0</v>
      </c>
    </row>
    <row r="320" ht="15" spans="1:4">
      <c r="A320" s="48" t="s">
        <v>2933</v>
      </c>
      <c r="B320" s="49" t="s">
        <v>2934</v>
      </c>
      <c r="C320" s="53">
        <v>0</v>
      </c>
      <c r="D320" s="54">
        <v>0</v>
      </c>
    </row>
    <row r="321" ht="15" spans="1:4">
      <c r="A321" s="48" t="s">
        <v>2935</v>
      </c>
      <c r="B321" s="49" t="s">
        <v>2936</v>
      </c>
      <c r="C321" s="53">
        <v>0</v>
      </c>
      <c r="D321" s="54">
        <v>0</v>
      </c>
    </row>
    <row r="322" ht="15" spans="1:4">
      <c r="A322" s="48" t="s">
        <v>2937</v>
      </c>
      <c r="B322" s="49" t="s">
        <v>2938</v>
      </c>
      <c r="C322" s="53">
        <v>0</v>
      </c>
      <c r="D322" s="54">
        <v>3</v>
      </c>
    </row>
    <row r="323" ht="15" spans="1:4">
      <c r="A323" s="48" t="s">
        <v>2939</v>
      </c>
      <c r="B323" s="49" t="s">
        <v>2940</v>
      </c>
      <c r="C323" s="53">
        <v>0</v>
      </c>
      <c r="D323" s="54">
        <v>0</v>
      </c>
    </row>
    <row r="324" ht="15" spans="1:4">
      <c r="A324" s="48" t="s">
        <v>2941</v>
      </c>
      <c r="B324" s="49" t="s">
        <v>2942</v>
      </c>
      <c r="C324" s="53">
        <v>0</v>
      </c>
      <c r="D324" s="54">
        <v>1</v>
      </c>
    </row>
    <row r="325" ht="15" spans="1:4">
      <c r="A325" s="48" t="s">
        <v>2943</v>
      </c>
      <c r="B325" s="49" t="s">
        <v>2944</v>
      </c>
      <c r="C325" s="53">
        <v>2</v>
      </c>
      <c r="D325" s="54">
        <v>1</v>
      </c>
    </row>
    <row r="326" ht="15" spans="1:4">
      <c r="A326" s="48" t="s">
        <v>2945</v>
      </c>
      <c r="B326" s="49" t="s">
        <v>2946</v>
      </c>
      <c r="C326" s="53">
        <v>0</v>
      </c>
      <c r="D326" s="54">
        <v>0</v>
      </c>
    </row>
    <row r="327" ht="15" spans="1:4">
      <c r="A327" s="48" t="s">
        <v>2947</v>
      </c>
      <c r="B327" s="49" t="s">
        <v>2948</v>
      </c>
      <c r="C327" s="50">
        <v>0</v>
      </c>
      <c r="D327" s="52">
        <v>0</v>
      </c>
    </row>
    <row r="328" ht="15" spans="1:4">
      <c r="A328" s="48" t="s">
        <v>2949</v>
      </c>
      <c r="B328" s="49" t="s">
        <v>2950</v>
      </c>
      <c r="C328" s="50">
        <v>0</v>
      </c>
      <c r="D328" s="52">
        <v>0</v>
      </c>
    </row>
    <row r="329" ht="15" spans="1:4">
      <c r="A329" s="48" t="s">
        <v>2951</v>
      </c>
      <c r="B329" s="49" t="s">
        <v>2952</v>
      </c>
      <c r="C329" s="53">
        <v>0</v>
      </c>
      <c r="D329" s="54">
        <v>0</v>
      </c>
    </row>
    <row r="330" ht="15" spans="1:4">
      <c r="A330" s="48" t="s">
        <v>2953</v>
      </c>
      <c r="B330" s="49" t="s">
        <v>2954</v>
      </c>
      <c r="C330" s="53">
        <v>0</v>
      </c>
      <c r="D330" s="54">
        <v>0</v>
      </c>
    </row>
    <row r="331" ht="15" spans="1:4">
      <c r="A331" s="48" t="s">
        <v>2955</v>
      </c>
      <c r="B331" s="49" t="s">
        <v>2956</v>
      </c>
      <c r="C331" s="53">
        <v>0</v>
      </c>
      <c r="D331" s="54">
        <v>0</v>
      </c>
    </row>
    <row r="332" ht="15" spans="1:4">
      <c r="A332" s="48" t="s">
        <v>2957</v>
      </c>
      <c r="B332" s="49" t="s">
        <v>2958</v>
      </c>
      <c r="C332" s="53">
        <v>0</v>
      </c>
      <c r="D332" s="54">
        <v>0</v>
      </c>
    </row>
    <row r="333" ht="15" spans="1:4">
      <c r="A333" s="48" t="s">
        <v>2959</v>
      </c>
      <c r="B333" s="49" t="s">
        <v>2960</v>
      </c>
      <c r="C333" s="53">
        <v>0</v>
      </c>
      <c r="D333" s="54">
        <v>0</v>
      </c>
    </row>
    <row r="334" ht="15" spans="1:4">
      <c r="A334" s="48" t="s">
        <v>2961</v>
      </c>
      <c r="B334" s="49" t="s">
        <v>2962</v>
      </c>
      <c r="C334" s="53">
        <v>0</v>
      </c>
      <c r="D334" s="54">
        <v>0</v>
      </c>
    </row>
    <row r="335" ht="15" spans="1:4">
      <c r="A335" s="48" t="s">
        <v>2963</v>
      </c>
      <c r="B335" s="49" t="s">
        <v>2964</v>
      </c>
      <c r="C335" s="53">
        <v>0</v>
      </c>
      <c r="D335" s="54">
        <v>0</v>
      </c>
    </row>
    <row r="336" ht="15" spans="1:4">
      <c r="A336" s="48" t="s">
        <v>2965</v>
      </c>
      <c r="B336" s="49" t="s">
        <v>2966</v>
      </c>
      <c r="C336" s="53">
        <v>0</v>
      </c>
      <c r="D336" s="54">
        <v>0</v>
      </c>
    </row>
    <row r="337" ht="15" spans="1:4">
      <c r="A337" s="48" t="s">
        <v>2967</v>
      </c>
      <c r="B337" s="49" t="s">
        <v>2968</v>
      </c>
      <c r="C337" s="53">
        <v>0</v>
      </c>
      <c r="D337" s="54">
        <v>0</v>
      </c>
    </row>
    <row r="338" ht="15" spans="1:4">
      <c r="A338" s="48" t="s">
        <v>2969</v>
      </c>
      <c r="B338" s="49" t="s">
        <v>2970</v>
      </c>
      <c r="C338" s="53">
        <v>0</v>
      </c>
      <c r="D338" s="54">
        <v>0</v>
      </c>
    </row>
    <row r="339" ht="15" spans="1:4">
      <c r="A339" s="48" t="s">
        <v>2971</v>
      </c>
      <c r="B339" s="49" t="s">
        <v>2972</v>
      </c>
      <c r="C339" s="53">
        <v>0</v>
      </c>
      <c r="D339" s="54">
        <v>0</v>
      </c>
    </row>
    <row r="340" ht="15" spans="1:4">
      <c r="A340" s="48" t="s">
        <v>2973</v>
      </c>
      <c r="B340" s="49" t="s">
        <v>2974</v>
      </c>
      <c r="C340" s="53">
        <v>0</v>
      </c>
      <c r="D340" s="54">
        <v>0</v>
      </c>
    </row>
    <row r="341" ht="15" spans="1:4">
      <c r="A341" s="48" t="s">
        <v>2975</v>
      </c>
      <c r="B341" s="49" t="s">
        <v>2976</v>
      </c>
      <c r="C341" s="50">
        <v>0</v>
      </c>
      <c r="D341" s="52">
        <v>0</v>
      </c>
    </row>
    <row r="342" ht="15" spans="1:4">
      <c r="A342" s="48" t="s">
        <v>2977</v>
      </c>
      <c r="B342" s="49" t="s">
        <v>1661</v>
      </c>
      <c r="C342" s="53">
        <v>0</v>
      </c>
      <c r="D342" s="54">
        <v>0</v>
      </c>
    </row>
    <row r="343" ht="15" spans="1:4">
      <c r="A343" s="48" t="s">
        <v>2978</v>
      </c>
      <c r="B343" s="49" t="s">
        <v>1738</v>
      </c>
      <c r="C343" s="53">
        <v>0</v>
      </c>
      <c r="D343" s="54">
        <v>0</v>
      </c>
    </row>
    <row r="344" ht="15" spans="1:4">
      <c r="A344" s="48" t="s">
        <v>2979</v>
      </c>
      <c r="B344" s="49" t="s">
        <v>2980</v>
      </c>
      <c r="C344" s="53">
        <v>0</v>
      </c>
      <c r="D344" s="54">
        <v>0</v>
      </c>
    </row>
    <row r="345" ht="15" spans="1:4">
      <c r="A345" s="48" t="s">
        <v>2981</v>
      </c>
      <c r="B345" s="49" t="s">
        <v>2982</v>
      </c>
      <c r="C345" s="53">
        <v>0</v>
      </c>
      <c r="D345" s="54">
        <v>0</v>
      </c>
    </row>
    <row r="346" ht="15" spans="1:4">
      <c r="A346" s="48" t="s">
        <v>2983</v>
      </c>
      <c r="B346" s="49" t="s">
        <v>2984</v>
      </c>
      <c r="C346" s="53">
        <v>0</v>
      </c>
      <c r="D346" s="54">
        <v>0</v>
      </c>
    </row>
    <row r="347" ht="15" spans="1:4">
      <c r="A347" s="48" t="s">
        <v>2985</v>
      </c>
      <c r="B347" s="49" t="s">
        <v>2986</v>
      </c>
      <c r="C347" s="53">
        <v>0</v>
      </c>
      <c r="D347" s="54">
        <v>0</v>
      </c>
    </row>
    <row r="348" ht="15" spans="1:4">
      <c r="A348" s="48"/>
      <c r="B348" s="49"/>
      <c r="C348" s="58"/>
      <c r="D348" s="59"/>
    </row>
    <row r="349" ht="15" spans="1:4">
      <c r="A349" s="48"/>
      <c r="B349" s="61" t="s">
        <v>2987</v>
      </c>
      <c r="C349" s="62">
        <v>217717</v>
      </c>
      <c r="D349" s="63">
        <v>232488</v>
      </c>
    </row>
    <row r="350" ht="15" spans="1:4">
      <c r="A350" s="48" t="s">
        <v>2988</v>
      </c>
      <c r="B350" s="49" t="s">
        <v>2989</v>
      </c>
      <c r="C350" s="62">
        <v>113605</v>
      </c>
      <c r="D350" s="62">
        <v>174020</v>
      </c>
    </row>
    <row r="351" ht="15" spans="1:4">
      <c r="A351" s="48" t="s">
        <v>2990</v>
      </c>
      <c r="B351" s="49" t="s">
        <v>2991</v>
      </c>
      <c r="C351" s="64">
        <v>0</v>
      </c>
      <c r="D351" s="64">
        <v>0</v>
      </c>
    </row>
    <row r="352" ht="15" spans="1:4">
      <c r="A352" s="221" t="s">
        <v>2992</v>
      </c>
      <c r="B352" s="66" t="s">
        <v>2993</v>
      </c>
      <c r="C352" s="53">
        <v>0</v>
      </c>
      <c r="D352" s="53">
        <v>0</v>
      </c>
    </row>
    <row r="353" ht="15" spans="1:4">
      <c r="A353" s="48" t="s">
        <v>2994</v>
      </c>
      <c r="B353" s="49" t="s">
        <v>2995</v>
      </c>
      <c r="C353" s="62">
        <v>0</v>
      </c>
      <c r="D353" s="62">
        <v>95</v>
      </c>
    </row>
    <row r="354" ht="15" spans="1:4">
      <c r="A354" s="48" t="s">
        <v>2996</v>
      </c>
      <c r="B354" s="49" t="s">
        <v>2997</v>
      </c>
      <c r="C354" s="53">
        <v>0</v>
      </c>
      <c r="D354" s="53">
        <v>95</v>
      </c>
    </row>
    <row r="355" ht="15" spans="1:4">
      <c r="A355" s="48" t="s">
        <v>2998</v>
      </c>
      <c r="B355" s="49" t="s">
        <v>2999</v>
      </c>
      <c r="C355" s="53">
        <v>0</v>
      </c>
      <c r="D355" s="53">
        <v>0</v>
      </c>
    </row>
    <row r="356" ht="15" spans="1:4">
      <c r="A356" s="48" t="s">
        <v>3000</v>
      </c>
      <c r="B356" s="49" t="s">
        <v>3001</v>
      </c>
      <c r="C356" s="53">
        <v>0</v>
      </c>
      <c r="D356" s="53">
        <v>0</v>
      </c>
    </row>
    <row r="357" ht="15" spans="1:4">
      <c r="A357" s="48" t="s">
        <v>3002</v>
      </c>
      <c r="B357" s="49" t="s">
        <v>3003</v>
      </c>
      <c r="C357" s="62">
        <v>110000</v>
      </c>
      <c r="D357" s="62">
        <v>37000</v>
      </c>
    </row>
    <row r="358" ht="15" spans="1:4">
      <c r="A358" s="48" t="s">
        <v>3004</v>
      </c>
      <c r="B358" s="49" t="s">
        <v>3005</v>
      </c>
      <c r="C358" s="53">
        <v>110000</v>
      </c>
      <c r="D358" s="53">
        <v>37000</v>
      </c>
    </row>
    <row r="359" ht="15" spans="1:4">
      <c r="A359" s="48" t="s">
        <v>3006</v>
      </c>
      <c r="B359" s="49" t="s">
        <v>3007</v>
      </c>
      <c r="C359" s="62">
        <v>3605</v>
      </c>
      <c r="D359" s="62">
        <v>136925</v>
      </c>
    </row>
    <row r="360" ht="15" spans="1:4">
      <c r="A360" s="48" t="s">
        <v>3008</v>
      </c>
      <c r="B360" s="49" t="s">
        <v>3009</v>
      </c>
      <c r="C360" s="53">
        <v>3605</v>
      </c>
      <c r="D360" s="53">
        <v>136925</v>
      </c>
    </row>
    <row r="361" ht="15" spans="1:4">
      <c r="A361" s="48" t="s">
        <v>3010</v>
      </c>
      <c r="B361" s="49" t="s">
        <v>3011</v>
      </c>
      <c r="C361" s="62">
        <v>0</v>
      </c>
      <c r="D361" s="62">
        <v>0</v>
      </c>
    </row>
    <row r="362" ht="15" spans="1:4">
      <c r="A362" s="48" t="s">
        <v>3012</v>
      </c>
      <c r="B362" s="49" t="s">
        <v>3013</v>
      </c>
      <c r="C362" s="62">
        <v>0</v>
      </c>
      <c r="D362" s="62">
        <v>0</v>
      </c>
    </row>
    <row r="363" ht="15" spans="1:4">
      <c r="A363" s="48" t="s">
        <v>3014</v>
      </c>
      <c r="B363" s="49" t="s">
        <v>3015</v>
      </c>
      <c r="C363" s="53">
        <v>0</v>
      </c>
      <c r="D363" s="53">
        <v>0</v>
      </c>
    </row>
    <row r="364" ht="15" spans="1:4">
      <c r="A364" s="48"/>
      <c r="B364" s="49"/>
      <c r="C364" s="59"/>
      <c r="D364" s="59"/>
    </row>
    <row r="365" ht="15" spans="1:4">
      <c r="A365" s="48"/>
      <c r="B365" s="49"/>
      <c r="C365" s="59"/>
      <c r="D365" s="59"/>
    </row>
    <row r="366" ht="15" spans="1:4">
      <c r="A366" s="48"/>
      <c r="B366" s="49"/>
      <c r="C366" s="59"/>
      <c r="D366" s="59"/>
    </row>
    <row r="367" ht="15" spans="1:4">
      <c r="A367" s="48"/>
      <c r="B367" s="49"/>
      <c r="C367" s="59"/>
      <c r="D367" s="59"/>
    </row>
    <row r="368" ht="15" spans="1:4">
      <c r="A368" s="48"/>
      <c r="B368" s="49"/>
      <c r="C368" s="59"/>
      <c r="D368" s="59"/>
    </row>
    <row r="369" ht="15" spans="1:4">
      <c r="A369" s="48"/>
      <c r="B369" s="49"/>
      <c r="C369" s="59"/>
      <c r="D369" s="59"/>
    </row>
    <row r="370" ht="15" spans="1:4">
      <c r="A370" s="48"/>
      <c r="B370" s="49"/>
      <c r="C370" s="59"/>
      <c r="D370" s="59"/>
    </row>
    <row r="371" ht="15" spans="1:4">
      <c r="A371" s="48"/>
      <c r="B371" s="49"/>
      <c r="C371" s="59"/>
      <c r="D371" s="59"/>
    </row>
    <row r="372" ht="15" spans="1:4">
      <c r="A372" s="48"/>
      <c r="B372" s="49"/>
      <c r="C372" s="59"/>
      <c r="D372" s="59"/>
    </row>
    <row r="373" ht="15" spans="1:4">
      <c r="A373" s="48"/>
      <c r="B373" s="49"/>
      <c r="C373" s="59"/>
      <c r="D373" s="59"/>
    </row>
    <row r="374" ht="15" spans="1:4">
      <c r="A374" s="48" t="s">
        <v>3016</v>
      </c>
      <c r="B374" s="49" t="s">
        <v>3017</v>
      </c>
      <c r="C374" s="62">
        <v>0</v>
      </c>
      <c r="D374" s="62">
        <v>90500</v>
      </c>
    </row>
    <row r="375" ht="15" spans="1:4">
      <c r="A375" s="48" t="s">
        <v>3018</v>
      </c>
      <c r="B375" s="49" t="s">
        <v>3019</v>
      </c>
      <c r="C375" s="53">
        <v>0</v>
      </c>
      <c r="D375" s="53">
        <v>90500</v>
      </c>
    </row>
    <row r="376" ht="15" spans="1:4">
      <c r="A376" s="48"/>
      <c r="B376" s="49"/>
      <c r="C376" s="59"/>
      <c r="D376" s="59"/>
    </row>
    <row r="377" ht="15" spans="1:4">
      <c r="A377" s="48"/>
      <c r="B377" s="49"/>
      <c r="C377" s="59"/>
      <c r="D377" s="59"/>
    </row>
    <row r="378" ht="15" spans="1:4">
      <c r="A378" s="48"/>
      <c r="B378" s="61" t="s">
        <v>3020</v>
      </c>
      <c r="C378" s="62">
        <v>331322</v>
      </c>
      <c r="D378" s="62">
        <v>497008</v>
      </c>
    </row>
    <row r="379" spans="1:1">
      <c r="A379" s="36">
        <v>0</v>
      </c>
    </row>
    <row r="380" spans="1:1">
      <c r="A380" s="36">
        <v>0</v>
      </c>
    </row>
  </sheetData>
  <autoFilter ref="A5:XEM347">
    <extLst/>
  </autoFilter>
  <mergeCells count="6">
    <mergeCell ref="A2:D2"/>
    <mergeCell ref="A4:D4"/>
    <mergeCell ref="A5:A6"/>
    <mergeCell ref="B5:B6"/>
    <mergeCell ref="C5:C6"/>
    <mergeCell ref="D5:D6"/>
  </mergeCells>
  <pageMargins left="0.118055555555556" right="0.0388888888888889" top="0.275" bottom="0.196527777777778" header="0.156944444444444" footer="0.0784722222222222"/>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8"/>
  <sheetViews>
    <sheetView topLeftCell="A51" workbookViewId="0">
      <selection activeCell="E30" sqref="E30"/>
    </sheetView>
  </sheetViews>
  <sheetFormatPr defaultColWidth="8.775" defaultRowHeight="13.5" outlineLevelCol="7"/>
  <cols>
    <col min="1" max="1" width="9.88333333333333" style="36" customWidth="1"/>
    <col min="2" max="2" width="64.1083333333333" style="36" customWidth="1"/>
    <col min="3" max="5" width="10.775" style="36" customWidth="1"/>
    <col min="6" max="7" width="8.44166666666667" style="40" customWidth="1"/>
    <col min="8" max="16384" width="8.775" style="36"/>
  </cols>
  <sheetData>
    <row r="1" s="36" customFormat="1" ht="14.25" spans="1:7">
      <c r="A1" s="67"/>
      <c r="B1" s="68"/>
      <c r="C1" s="69"/>
      <c r="D1" s="69"/>
      <c r="E1" s="69"/>
      <c r="F1" s="70"/>
      <c r="G1" s="70"/>
    </row>
    <row r="2" s="37" customFormat="1" ht="23.25" spans="1:7">
      <c r="A2" s="41" t="s">
        <v>3021</v>
      </c>
      <c r="B2" s="41"/>
      <c r="C2" s="41"/>
      <c r="D2" s="41"/>
      <c r="E2" s="41"/>
      <c r="F2" s="41"/>
      <c r="G2" s="41"/>
    </row>
    <row r="3" s="36" customFormat="1" ht="35" customHeight="1" spans="1:7">
      <c r="A3" s="71"/>
      <c r="F3" s="40"/>
      <c r="G3" s="40" t="s">
        <v>1</v>
      </c>
    </row>
    <row r="4" s="38" customFormat="1" ht="19.5" customHeight="1" spans="1:7">
      <c r="A4" s="43" t="s">
        <v>3022</v>
      </c>
      <c r="B4" s="43"/>
      <c r="C4" s="43"/>
      <c r="D4" s="43"/>
      <c r="E4" s="43"/>
      <c r="F4" s="43"/>
      <c r="G4" s="43"/>
    </row>
    <row r="5" s="38" customFormat="1" ht="60" customHeight="1" spans="1:7">
      <c r="A5" s="44" t="s">
        <v>2225</v>
      </c>
      <c r="B5" s="45" t="s">
        <v>99</v>
      </c>
      <c r="C5" s="44" t="s">
        <v>3023</v>
      </c>
      <c r="D5" s="46" t="s">
        <v>3024</v>
      </c>
      <c r="E5" s="44" t="s">
        <v>102</v>
      </c>
      <c r="F5" s="44"/>
      <c r="G5" s="44"/>
    </row>
    <row r="6" s="36" customFormat="1" ht="17.1" customHeight="1" spans="1:7">
      <c r="A6" s="44"/>
      <c r="B6" s="45"/>
      <c r="C6" s="44"/>
      <c r="D6" s="44"/>
      <c r="E6" s="44" t="s">
        <v>105</v>
      </c>
      <c r="F6" s="47" t="s">
        <v>3025</v>
      </c>
      <c r="G6" s="47" t="s">
        <v>107</v>
      </c>
    </row>
    <row r="7" s="36" customFormat="1" ht="17.1" customHeight="1" spans="1:7">
      <c r="A7" s="72" t="s">
        <v>2227</v>
      </c>
      <c r="B7" s="73" t="s">
        <v>2228</v>
      </c>
      <c r="C7" s="62">
        <f>SUMPRODUCT('[2]表九（录入表）'!D$6:D$345*(LEFT('[2]表九（录入表）'!$B$6:$B$345,LEN($A7))=$A7))</f>
        <v>157717</v>
      </c>
      <c r="D7" s="62">
        <f>SUMPRODUCT('[2]表九（录入表）'!E$6:E$345*(LEFT('[2]表九（录入表）'!$B$6:$B$345,LEN($A7))=$A7))</f>
        <v>126519</v>
      </c>
      <c r="E7" s="62">
        <f ca="1">SUMPRODUCT('[2]表九（录入表）'!F$6:F$345*(LEFT('[2]表九（录入表）'!$B$6:$B$345,LEN($A7))=$A7))</f>
        <v>159294</v>
      </c>
      <c r="F7" s="74">
        <f ca="1" t="shared" ref="F7:F58" si="0">IFERROR($E7/C7,"")</f>
        <v>1.00999892212</v>
      </c>
      <c r="G7" s="74">
        <f ca="1" t="shared" ref="G7:G58" si="1">IFERROR($E7/D7,"")</f>
        <v>1.25905200009485</v>
      </c>
    </row>
    <row r="8" s="36" customFormat="1" ht="17.1" customHeight="1" spans="1:7">
      <c r="A8" s="72" t="s">
        <v>2229</v>
      </c>
      <c r="B8" s="56" t="s">
        <v>2230</v>
      </c>
      <c r="C8" s="62">
        <f>SUMPRODUCT('[2]表九（录入表）'!D$6:D$345*(LEFT('[2]表九（录入表）'!$B$6:$B$345,LEN($A8))=$A8))</f>
        <v>0</v>
      </c>
      <c r="D8" s="63">
        <f>SUMPRODUCT('[2]表九（录入表）'!E$6:E$345*(LEFT('[2]表九（录入表）'!$B$6:$B$345,LEN($A8))=$A8))</f>
        <v>0</v>
      </c>
      <c r="E8" s="63">
        <f ca="1">SUMPRODUCT('[2]表九（录入表）'!F$6:F$345*(LEFT('[2]表九（录入表）'!$B$6:$B$345,LEN($A8))=$A8))</f>
        <v>0</v>
      </c>
      <c r="F8" s="74" t="str">
        <f ca="1" t="shared" si="0"/>
        <v/>
      </c>
      <c r="G8" s="74" t="str">
        <f ca="1" t="shared" si="1"/>
        <v/>
      </c>
    </row>
    <row r="9" s="36" customFormat="1" ht="17.1" customHeight="1" spans="1:7">
      <c r="A9" s="72" t="s">
        <v>2231</v>
      </c>
      <c r="B9" s="56" t="s">
        <v>2232</v>
      </c>
      <c r="C9" s="53">
        <f>SUMPRODUCT('[2]表九（录入表）'!D$6:D$345*(LEFT('[2]表九（录入表）'!$B$6:$B$345,LEN($A9))=$A9))</f>
        <v>0</v>
      </c>
      <c r="D9" s="54">
        <f>SUMPRODUCT('[2]表九（录入表）'!E$6:E$345*(LEFT('[2]表九（录入表）'!$B$6:$B$345,LEN($A9))=$A9))</f>
        <v>0</v>
      </c>
      <c r="E9" s="54">
        <f ca="1">SUMPRODUCT('[2]表九（录入表）'!F$6:F$345*(LEFT('[2]表九（录入表）'!$B$6:$B$345,LEN($A9))=$A9))</f>
        <v>0</v>
      </c>
      <c r="F9" s="74" t="str">
        <f ca="1" t="shared" si="0"/>
        <v/>
      </c>
      <c r="G9" s="74" t="str">
        <f ca="1" t="shared" si="1"/>
        <v/>
      </c>
    </row>
    <row r="10" s="36" customFormat="1" ht="17.1" customHeight="1" spans="1:7">
      <c r="A10" s="72" t="s">
        <v>2233</v>
      </c>
      <c r="B10" s="56" t="s">
        <v>2234</v>
      </c>
      <c r="C10" s="62">
        <f>SUMPRODUCT('[2]表九（录入表）'!D$6:D$345*(LEFT('[2]表九（录入表）'!$B$6:$B$345,LEN($A10))=$A10))</f>
        <v>0</v>
      </c>
      <c r="D10" s="62">
        <f>SUMPRODUCT('[2]表九（录入表）'!E$6:E$345*(LEFT('[2]表九（录入表）'!$B$6:$B$345,LEN($A10))=$A10))</f>
        <v>0</v>
      </c>
      <c r="E10" s="62">
        <f ca="1">SUMPRODUCT('[2]表九（录入表）'!F$6:F$345*(LEFT('[2]表九（录入表）'!$B$6:$B$345,LEN($A10))=$A10))</f>
        <v>0</v>
      </c>
      <c r="F10" s="74" t="str">
        <f ca="1" t="shared" si="0"/>
        <v/>
      </c>
      <c r="G10" s="74" t="str">
        <f ca="1" t="shared" si="1"/>
        <v/>
      </c>
    </row>
    <row r="11" s="36" customFormat="1" ht="17.1" customHeight="1" spans="1:7">
      <c r="A11" s="72" t="s">
        <v>2235</v>
      </c>
      <c r="B11" s="56" t="s">
        <v>2236</v>
      </c>
      <c r="C11" s="62">
        <f>SUMPRODUCT('[2]表九（录入表）'!D$6:D$345*(LEFT('[2]表九（录入表）'!$B$6:$B$345,LEN($A11))=$A11))</f>
        <v>0</v>
      </c>
      <c r="D11" s="62">
        <f>SUMPRODUCT('[2]表九（录入表）'!E$6:E$345*(LEFT('[2]表九（录入表）'!$B$6:$B$345,LEN($A11))=$A11))</f>
        <v>0</v>
      </c>
      <c r="E11" s="62">
        <f ca="1">SUMPRODUCT('[2]表九（录入表）'!F$6:F$345*(LEFT('[2]表九（录入表）'!$B$6:$B$345,LEN($A11))=$A11))</f>
        <v>0</v>
      </c>
      <c r="F11" s="74" t="str">
        <f ca="1" t="shared" si="0"/>
        <v/>
      </c>
      <c r="G11" s="74" t="str">
        <f ca="1" t="shared" si="1"/>
        <v/>
      </c>
    </row>
    <row r="12" s="36" customFormat="1" ht="17.1" customHeight="1" spans="1:7">
      <c r="A12" s="72" t="s">
        <v>2237</v>
      </c>
      <c r="B12" s="56" t="s">
        <v>2238</v>
      </c>
      <c r="C12" s="62">
        <f>SUMPRODUCT('[2]表九（录入表）'!D$6:D$345*(LEFT('[2]表九（录入表）'!$B$6:$B$345,LEN($A12))=$A12))</f>
        <v>1418</v>
      </c>
      <c r="D12" s="62">
        <f>SUMPRODUCT('[2]表九（录入表）'!E$6:E$345*(LEFT('[2]表九（录入表）'!$B$6:$B$345,LEN($A12))=$A12))</f>
        <v>2431</v>
      </c>
      <c r="E12" s="62">
        <f ca="1">SUMPRODUCT('[2]表九（录入表）'!F$6:F$345*(LEFT('[2]表九（录入表）'!$B$6:$B$345,LEN($A12))=$A12))</f>
        <v>1432</v>
      </c>
      <c r="F12" s="74">
        <f ca="1" t="shared" si="0"/>
        <v>1.0098730606488</v>
      </c>
      <c r="G12" s="74">
        <f ca="1" t="shared" si="1"/>
        <v>0.589058000822707</v>
      </c>
    </row>
    <row r="13" s="36" customFormat="1" ht="17.1" customHeight="1" spans="1:7">
      <c r="A13" s="72" t="s">
        <v>2239</v>
      </c>
      <c r="B13" s="56" t="s">
        <v>2240</v>
      </c>
      <c r="C13" s="62">
        <f>SUMPRODUCT('[2]表九（录入表）'!D$6:D$345*(LEFT('[2]表九（录入表）'!$B$6:$B$345,LEN($A13))=$A13))</f>
        <v>315</v>
      </c>
      <c r="D13" s="62">
        <f>SUMPRODUCT('[2]表九（录入表）'!E$6:E$345*(LEFT('[2]表九（录入表）'!$B$6:$B$345,LEN($A13))=$A13))</f>
        <v>1061</v>
      </c>
      <c r="E13" s="62">
        <f ca="1">SUMPRODUCT('[2]表九（录入表）'!F$6:F$345*(LEFT('[2]表九（录入表）'!$B$6:$B$345,LEN($A13))=$A13))</f>
        <v>318</v>
      </c>
      <c r="F13" s="74">
        <f ca="1" t="shared" si="0"/>
        <v>1.00952380952381</v>
      </c>
      <c r="G13" s="74">
        <f ca="1" t="shared" si="1"/>
        <v>0.299717247879359</v>
      </c>
    </row>
    <row r="14" s="36" customFormat="1" ht="17.1" customHeight="1" spans="1:7">
      <c r="A14" s="72" t="s">
        <v>2241</v>
      </c>
      <c r="B14" s="56" t="s">
        <v>2242</v>
      </c>
      <c r="C14" s="62">
        <f>SUMPRODUCT('[2]表九（录入表）'!D$6:D$345*(LEFT('[2]表九（录入表）'!$B$6:$B$345,LEN($A14))=$A14))</f>
        <v>154700</v>
      </c>
      <c r="D14" s="63">
        <f>SUMPRODUCT('[2]表九（录入表）'!E$6:E$345*(LEFT('[2]表九（录入表）'!$B$6:$B$345,LEN($A14))=$A14))</f>
        <v>121764</v>
      </c>
      <c r="E14" s="63">
        <f ca="1">SUMPRODUCT('[2]表九（录入表）'!F$6:F$345*(LEFT('[2]表九（录入表）'!$B$6:$B$345,LEN($A14))=$A14))</f>
        <v>156247</v>
      </c>
      <c r="F14" s="74">
        <f ca="1" t="shared" si="0"/>
        <v>1.01</v>
      </c>
      <c r="G14" s="74">
        <f ca="1" t="shared" si="1"/>
        <v>1.283195361519</v>
      </c>
    </row>
    <row r="15" s="36" customFormat="1" ht="17.1" customHeight="1" spans="1:7">
      <c r="A15" s="72" t="s">
        <v>2243</v>
      </c>
      <c r="B15" s="56" t="s">
        <v>2244</v>
      </c>
      <c r="C15" s="53">
        <f>SUMPRODUCT('[2]表九（录入表）'!D$6:D$345*(LEFT('[2]表九（录入表）'!$B$6:$B$345,LEN($A15))=$A15))</f>
        <v>154700</v>
      </c>
      <c r="D15" s="53">
        <f>SUMPRODUCT('[2]表九（录入表）'!E$6:E$345*(LEFT('[2]表九（录入表）'!$B$6:$B$345,LEN($A15))=$A15))</f>
        <v>108587</v>
      </c>
      <c r="E15" s="53">
        <f ca="1">SUMPRODUCT('[2]表九（录入表）'!F$6:F$345*(LEFT('[2]表九（录入表）'!$B$6:$B$345,LEN($A15))=$A15))</f>
        <v>156247</v>
      </c>
      <c r="F15" s="74">
        <f ca="1" t="shared" si="0"/>
        <v>1.01</v>
      </c>
      <c r="G15" s="74">
        <f ca="1" t="shared" si="1"/>
        <v>1.43891073517088</v>
      </c>
    </row>
    <row r="16" s="36" customFormat="1" ht="17.1" customHeight="1" spans="1:7">
      <c r="A16" s="72" t="s">
        <v>2245</v>
      </c>
      <c r="B16" s="56" t="s">
        <v>2246</v>
      </c>
      <c r="C16" s="53">
        <f>SUMPRODUCT('[2]表九（录入表）'!D$6:D$345*(LEFT('[2]表九（录入表）'!$B$6:$B$345,LEN($A16))=$A16))</f>
        <v>0</v>
      </c>
      <c r="D16" s="53">
        <f>SUMPRODUCT('[2]表九（录入表）'!E$6:E$345*(LEFT('[2]表九（录入表）'!$B$6:$B$345,LEN($A16))=$A16))</f>
        <v>242</v>
      </c>
      <c r="E16" s="53">
        <f ca="1">SUMPRODUCT('[2]表九（录入表）'!F$6:F$345*(LEFT('[2]表九（录入表）'!$B$6:$B$345,LEN($A16))=$A16))</f>
        <v>0</v>
      </c>
      <c r="F16" s="74" t="str">
        <f ca="1" t="shared" si="0"/>
        <v/>
      </c>
      <c r="G16" s="74">
        <f ca="1" t="shared" si="1"/>
        <v>0</v>
      </c>
    </row>
    <row r="17" s="36" customFormat="1" ht="17.1" customHeight="1" spans="1:7">
      <c r="A17" s="72" t="s">
        <v>2247</v>
      </c>
      <c r="B17" s="56" t="s">
        <v>2248</v>
      </c>
      <c r="C17" s="53">
        <f>SUMPRODUCT('[2]表九（录入表）'!D$6:D$345*(LEFT('[2]表九（录入表）'!$B$6:$B$345,LEN($A17))=$A17))</f>
        <v>0</v>
      </c>
      <c r="D17" s="53">
        <f>SUMPRODUCT('[2]表九（录入表）'!E$6:E$345*(LEFT('[2]表九（录入表）'!$B$6:$B$345,LEN($A17))=$A17))</f>
        <v>0</v>
      </c>
      <c r="E17" s="53">
        <f ca="1">SUMPRODUCT('[2]表九（录入表）'!F$6:F$345*(LEFT('[2]表九（录入表）'!$B$6:$B$345,LEN($A17))=$A17))</f>
        <v>0</v>
      </c>
      <c r="F17" s="74" t="str">
        <f ca="1" t="shared" si="0"/>
        <v/>
      </c>
      <c r="G17" s="74" t="str">
        <f ca="1" t="shared" si="1"/>
        <v/>
      </c>
    </row>
    <row r="18" s="36" customFormat="1" ht="17.1" customHeight="1" spans="1:7">
      <c r="A18" s="72" t="s">
        <v>2249</v>
      </c>
      <c r="B18" s="56" t="s">
        <v>2250</v>
      </c>
      <c r="C18" s="53">
        <f>SUMPRODUCT('[2]表九（录入表）'!D$6:D$345*(LEFT('[2]表九（录入表）'!$B$6:$B$345,LEN($A18))=$A18))</f>
        <v>0</v>
      </c>
      <c r="D18" s="53">
        <f>SUMPRODUCT('[2]表九（录入表）'!E$6:E$345*(LEFT('[2]表九（录入表）'!$B$6:$B$345,LEN($A18))=$A18))</f>
        <v>-4974</v>
      </c>
      <c r="E18" s="53">
        <f ca="1">SUMPRODUCT('[2]表九（录入表）'!F$6:F$345*(LEFT('[2]表九（录入表）'!$B$6:$B$345,LEN($A18))=$A18))</f>
        <v>0</v>
      </c>
      <c r="F18" s="74" t="str">
        <f ca="1" t="shared" si="0"/>
        <v/>
      </c>
      <c r="G18" s="74">
        <f ca="1" t="shared" si="1"/>
        <v>0</v>
      </c>
    </row>
    <row r="19" s="36" customFormat="1" ht="17.1" customHeight="1" spans="1:7">
      <c r="A19" s="72" t="s">
        <v>2251</v>
      </c>
      <c r="B19" s="56" t="s">
        <v>2252</v>
      </c>
      <c r="C19" s="53">
        <f>SUMPRODUCT('[2]表九（录入表）'!D$6:D$345*(LEFT('[2]表九（录入表）'!$B$6:$B$345,LEN($A19))=$A19))</f>
        <v>0</v>
      </c>
      <c r="D19" s="53">
        <f>SUMPRODUCT('[2]表九（录入表）'!E$6:E$345*(LEFT('[2]表九（录入表）'!$B$6:$B$345,LEN($A19))=$A19))</f>
        <v>17909</v>
      </c>
      <c r="E19" s="53">
        <f ca="1">SUMPRODUCT('[2]表九（录入表）'!F$6:F$345*(LEFT('[2]表九（录入表）'!$B$6:$B$345,LEN($A19))=$A19))</f>
        <v>0</v>
      </c>
      <c r="F19" s="74" t="str">
        <f ca="1" t="shared" si="0"/>
        <v/>
      </c>
      <c r="G19" s="74">
        <f ca="1" t="shared" si="1"/>
        <v>0</v>
      </c>
    </row>
    <row r="20" s="36" customFormat="1" ht="17.1" customHeight="1" spans="1:7">
      <c r="A20" s="72" t="s">
        <v>2253</v>
      </c>
      <c r="B20" s="56" t="s">
        <v>2254</v>
      </c>
      <c r="C20" s="62">
        <f>SUMPRODUCT('[2]表九（录入表）'!D$6:D$345*(LEFT('[2]表九（录入表）'!$B$6:$B$345,LEN($A20))=$A20))</f>
        <v>0</v>
      </c>
      <c r="D20" s="63">
        <f>SUMPRODUCT('[2]表九（录入表）'!E$6:E$345*(LEFT('[2]表九（录入表）'!$B$6:$B$345,LEN($A20))=$A20))</f>
        <v>0</v>
      </c>
      <c r="E20" s="63">
        <f ca="1">SUMPRODUCT('[2]表九（录入表）'!F$6:F$345*(LEFT('[2]表九（录入表）'!$B$6:$B$345,LEN($A20))=$A20))</f>
        <v>0</v>
      </c>
      <c r="F20" s="74" t="str">
        <f ca="1" t="shared" si="0"/>
        <v/>
      </c>
      <c r="G20" s="74" t="str">
        <f ca="1" t="shared" si="1"/>
        <v/>
      </c>
    </row>
    <row r="21" s="36" customFormat="1" ht="17.1" customHeight="1" spans="1:7">
      <c r="A21" s="72" t="s">
        <v>2255</v>
      </c>
      <c r="B21" s="56" t="s">
        <v>2256</v>
      </c>
      <c r="C21" s="53">
        <f>SUMPRODUCT('[2]表九（录入表）'!D$6:D$345*(LEFT('[2]表九（录入表）'!$B$6:$B$345,LEN($A21))=$A21))</f>
        <v>0</v>
      </c>
      <c r="D21" s="53">
        <f>SUMPRODUCT('[2]表九（录入表）'!E$6:E$345*(LEFT('[2]表九（录入表）'!$B$6:$B$345,LEN($A21))=$A21))</f>
        <v>0</v>
      </c>
      <c r="E21" s="53">
        <f ca="1">SUMPRODUCT('[2]表九（录入表）'!F$6:F$345*(LEFT('[2]表九（录入表）'!$B$6:$B$345,LEN($A21))=$A21))</f>
        <v>0</v>
      </c>
      <c r="F21" s="74" t="str">
        <f ca="1" t="shared" si="0"/>
        <v/>
      </c>
      <c r="G21" s="74" t="str">
        <f ca="1" t="shared" si="1"/>
        <v/>
      </c>
    </row>
    <row r="22" s="36" customFormat="1" ht="17.1" customHeight="1" spans="1:7">
      <c r="A22" s="72" t="s">
        <v>2257</v>
      </c>
      <c r="B22" s="56" t="s">
        <v>2258</v>
      </c>
      <c r="C22" s="62">
        <f>SUMPRODUCT('[2]表九（录入表）'!D$6:D$345*(LEFT('[2]表九（录入表）'!$B$6:$B$345,LEN($A22))=$A22))</f>
        <v>0</v>
      </c>
      <c r="D22" s="63">
        <f>SUMPRODUCT('[2]表九（录入表）'!E$6:E$345*(LEFT('[2]表九（录入表）'!$B$6:$B$345,LEN($A22))=$A22))</f>
        <v>0</v>
      </c>
      <c r="E22" s="63">
        <f ca="1">SUMPRODUCT('[2]表九（录入表）'!F$6:F$345*(LEFT('[2]表九（录入表）'!$B$6:$B$345,LEN($A22))=$A22))</f>
        <v>0</v>
      </c>
      <c r="F22" s="74" t="str">
        <f ca="1" t="shared" si="0"/>
        <v/>
      </c>
      <c r="G22" s="74" t="str">
        <f ca="1" t="shared" si="1"/>
        <v/>
      </c>
    </row>
    <row r="23" s="36" customFormat="1" ht="17.1" customHeight="1" spans="1:7">
      <c r="A23" s="72" t="s">
        <v>2259</v>
      </c>
      <c r="B23" s="56" t="s">
        <v>2260</v>
      </c>
      <c r="C23" s="53">
        <f>SUMPRODUCT('[2]表九（录入表）'!D$6:D$345*(LEFT('[2]表九（录入表）'!$B$6:$B$345,LEN($A23))=$A23))</f>
        <v>0</v>
      </c>
      <c r="D23" s="53">
        <f>SUMPRODUCT('[2]表九（录入表）'!E$6:E$345*(LEFT('[2]表九（录入表）'!$B$6:$B$345,LEN($A23))=$A23))</f>
        <v>0</v>
      </c>
      <c r="E23" s="53">
        <f ca="1">SUMPRODUCT('[2]表九（录入表）'!F$6:F$345*(LEFT('[2]表九（录入表）'!$B$6:$B$345,LEN($A23))=$A23))</f>
        <v>0</v>
      </c>
      <c r="F23" s="74" t="str">
        <f ca="1" t="shared" si="0"/>
        <v/>
      </c>
      <c r="G23" s="74" t="str">
        <f ca="1" t="shared" si="1"/>
        <v/>
      </c>
    </row>
    <row r="24" s="36" customFormat="1" ht="17.1" customHeight="1" spans="1:7">
      <c r="A24" s="72" t="s">
        <v>2261</v>
      </c>
      <c r="B24" s="56" t="s">
        <v>2262</v>
      </c>
      <c r="C24" s="53">
        <f>SUMPRODUCT('[2]表九（录入表）'!D$6:D$345*(LEFT('[2]表九（录入表）'!$B$6:$B$345,LEN($A24))=$A24))</f>
        <v>0</v>
      </c>
      <c r="D24" s="53">
        <f>SUMPRODUCT('[2]表九（录入表）'!E$6:E$345*(LEFT('[2]表九（录入表）'!$B$6:$B$345,LEN($A24))=$A24))</f>
        <v>0</v>
      </c>
      <c r="E24" s="53">
        <f ca="1">SUMPRODUCT('[2]表九（录入表）'!F$6:F$345*(LEFT('[2]表九（录入表）'!$B$6:$B$345,LEN($A24))=$A24))</f>
        <v>0</v>
      </c>
      <c r="F24" s="74" t="str">
        <f ca="1" t="shared" si="0"/>
        <v/>
      </c>
      <c r="G24" s="74" t="str">
        <f ca="1" t="shared" si="1"/>
        <v/>
      </c>
    </row>
    <row r="25" s="36" customFormat="1" ht="17.1" customHeight="1" spans="1:7">
      <c r="A25" s="72" t="s">
        <v>2263</v>
      </c>
      <c r="B25" s="56" t="s">
        <v>2264</v>
      </c>
      <c r="C25" s="53">
        <f>SUMPRODUCT('[2]表九（录入表）'!D$6:D$345*(LEFT('[2]表九（录入表）'!$B$6:$B$345,LEN($A25))=$A25))</f>
        <v>474</v>
      </c>
      <c r="D25" s="53">
        <f>SUMPRODUCT('[2]表九（录入表）'!E$6:E$345*(LEFT('[2]表九（录入表）'!$B$6:$B$345,LEN($A25))=$A25))</f>
        <v>13</v>
      </c>
      <c r="E25" s="53">
        <f ca="1">SUMPRODUCT('[2]表九（录入表）'!F$6:F$345*(LEFT('[2]表九（录入表）'!$B$6:$B$345,LEN($A25))=$A25))</f>
        <v>479</v>
      </c>
      <c r="F25" s="74">
        <f ca="1" t="shared" si="0"/>
        <v>1.01054852320675</v>
      </c>
      <c r="G25" s="74">
        <f ca="1" t="shared" si="1"/>
        <v>36.8461538461538</v>
      </c>
    </row>
    <row r="26" s="36" customFormat="1" ht="17.1" customHeight="1" spans="1:7">
      <c r="A26" s="72" t="s">
        <v>2265</v>
      </c>
      <c r="B26" s="56" t="s">
        <v>2266</v>
      </c>
      <c r="C26" s="62">
        <f>SUMPRODUCT('[2]表九（录入表）'!D$6:D$345*(LEFT('[2]表九（录入表）'!$B$6:$B$345,LEN($A26))=$A26))</f>
        <v>0</v>
      </c>
      <c r="D26" s="62">
        <f>SUMPRODUCT('[2]表九（录入表）'!E$6:E$345*(LEFT('[2]表九（录入表）'!$B$6:$B$345,LEN($A26))=$A26))</f>
        <v>0</v>
      </c>
      <c r="E26" s="62">
        <f ca="1">SUMPRODUCT('[2]表九（录入表）'!F$6:F$345*(LEFT('[2]表九（录入表）'!$B$6:$B$345,LEN($A26))=$A26))</f>
        <v>0</v>
      </c>
      <c r="F26" s="74" t="str">
        <f ca="1" t="shared" si="0"/>
        <v/>
      </c>
      <c r="G26" s="74" t="str">
        <f ca="1" t="shared" si="1"/>
        <v/>
      </c>
    </row>
    <row r="27" s="36" customFormat="1" ht="17.1" customHeight="1" spans="1:7">
      <c r="A27" s="72" t="s">
        <v>2267</v>
      </c>
      <c r="B27" s="56" t="s">
        <v>2268</v>
      </c>
      <c r="C27" s="62">
        <f>SUMPRODUCT('[2]表九（录入表）'!D$6:D$345*(LEFT('[2]表九（录入表）'!$B$6:$B$345,LEN($A27))=$A27))</f>
        <v>0</v>
      </c>
      <c r="D27" s="63">
        <f>SUMPRODUCT('[2]表九（录入表）'!E$6:E$345*(LEFT('[2]表九（录入表）'!$B$6:$B$345,LEN($A27))=$A27))</f>
        <v>0</v>
      </c>
      <c r="E27" s="63">
        <f ca="1">SUMPRODUCT('[2]表九（录入表）'!F$6:F$345*(LEFT('[2]表九（录入表）'!$B$6:$B$345,LEN($A27))=$A27))</f>
        <v>0</v>
      </c>
      <c r="F27" s="74" t="str">
        <f ca="1" t="shared" si="0"/>
        <v/>
      </c>
      <c r="G27" s="74" t="str">
        <f ca="1" t="shared" si="1"/>
        <v/>
      </c>
    </row>
    <row r="28" s="36" customFormat="1" ht="17.1" customHeight="1" spans="1:7">
      <c r="A28" s="72" t="s">
        <v>2269</v>
      </c>
      <c r="B28" s="56" t="s">
        <v>2270</v>
      </c>
      <c r="C28" s="53">
        <f>SUMPRODUCT('[2]表九（录入表）'!D$6:D$345*(LEFT('[2]表九（录入表）'!$B$6:$B$345,LEN($A28))=$A28))</f>
        <v>0</v>
      </c>
      <c r="D28" s="53">
        <f>SUMPRODUCT('[2]表九（录入表）'!E$6:E$345*(LEFT('[2]表九（录入表）'!$B$6:$B$345,LEN($A28))=$A28))</f>
        <v>0</v>
      </c>
      <c r="E28" s="53">
        <f ca="1">SUMPRODUCT('[2]表九（录入表）'!F$6:F$345*(LEFT('[2]表九（录入表）'!$B$6:$B$345,LEN($A28))=$A28))</f>
        <v>0</v>
      </c>
      <c r="F28" s="74" t="str">
        <f ca="1" t="shared" si="0"/>
        <v/>
      </c>
      <c r="G28" s="74" t="str">
        <f ca="1" t="shared" si="1"/>
        <v/>
      </c>
    </row>
    <row r="29" s="36" customFormat="1" ht="17.1" customHeight="1" spans="1:7">
      <c r="A29" s="72" t="s">
        <v>2271</v>
      </c>
      <c r="B29" s="56" t="s">
        <v>2272</v>
      </c>
      <c r="C29" s="62">
        <f>SUMPRODUCT('[2]表九（录入表）'!D$6:D$345*(LEFT('[2]表九（录入表）'!$B$6:$B$345,LEN($A29))=$A29))</f>
        <v>0</v>
      </c>
      <c r="D29" s="62">
        <f>SUMPRODUCT('[2]表九（录入表）'!E$6:E$345*(LEFT('[2]表九（录入表）'!$B$6:$B$345,LEN($A29))=$A29))</f>
        <v>0</v>
      </c>
      <c r="E29" s="62">
        <f ca="1">SUMPRODUCT('[2]表九（录入表）'!F$6:F$345*(LEFT('[2]表九（录入表）'!$B$6:$B$345,LEN($A29))=$A29))</f>
        <v>0</v>
      </c>
      <c r="F29" s="74" t="str">
        <f ca="1" t="shared" si="0"/>
        <v/>
      </c>
      <c r="G29" s="74" t="str">
        <f ca="1" t="shared" si="1"/>
        <v/>
      </c>
    </row>
    <row r="30" s="36" customFormat="1" ht="17.1" customHeight="1" spans="1:7">
      <c r="A30" s="72" t="s">
        <v>2273</v>
      </c>
      <c r="B30" s="56" t="s">
        <v>2274</v>
      </c>
      <c r="C30" s="62">
        <f>SUMPRODUCT('[2]表九（录入表）'!D$6:D$345*(LEFT('[2]表九（录入表）'!$B$6:$B$345,LEN($A30))=$A30))</f>
        <v>810</v>
      </c>
      <c r="D30" s="62">
        <f>SUMPRODUCT('[2]表九（录入表）'!E$6:E$345*(LEFT('[2]表九（录入表）'!$B$6:$B$345,LEN($A30))=$A30))</f>
        <v>1250</v>
      </c>
      <c r="E30" s="62">
        <f ca="1">SUMPRODUCT('[2]表九（录入表）'!F$6:F$345*(LEFT('[2]表九（录入表）'!$B$6:$B$345,LEN($A30))=$A30))</f>
        <v>818</v>
      </c>
      <c r="F30" s="74">
        <f ca="1" t="shared" si="0"/>
        <v>1.00987654320988</v>
      </c>
      <c r="G30" s="74">
        <f ca="1" t="shared" si="1"/>
        <v>0.6544</v>
      </c>
    </row>
    <row r="31" s="36" customFormat="1" ht="17.1" customHeight="1" spans="1:7">
      <c r="A31" s="72" t="s">
        <v>2275</v>
      </c>
      <c r="B31" s="56" t="s">
        <v>2276</v>
      </c>
      <c r="C31" s="62">
        <f>SUMPRODUCT('[2]表九（录入表）'!D$6:D$345*(LEFT('[2]表九（录入表）'!$B$6:$B$345,LEN($A31))=$A31))</f>
        <v>0</v>
      </c>
      <c r="D31" s="63">
        <f>SUMPRODUCT('[2]表九（录入表）'!E$6:E$345*(LEFT('[2]表九（录入表）'!$B$6:$B$345,LEN($A31))=$A31))</f>
        <v>0</v>
      </c>
      <c r="E31" s="63">
        <f ca="1">SUMPRODUCT('[2]表九（录入表）'!F$6:F$345*(LEFT('[2]表九（录入表）'!$B$6:$B$345,LEN($A31))=$A31))</f>
        <v>0</v>
      </c>
      <c r="F31" s="74" t="str">
        <f ca="1" t="shared" si="0"/>
        <v/>
      </c>
      <c r="G31" s="74" t="str">
        <f ca="1" t="shared" si="1"/>
        <v/>
      </c>
    </row>
    <row r="32" s="36" customFormat="1" ht="17.1" customHeight="1" spans="1:7">
      <c r="A32" s="72" t="s">
        <v>2277</v>
      </c>
      <c r="B32" s="56" t="s">
        <v>2278</v>
      </c>
      <c r="C32" s="53">
        <f>SUMPRODUCT('[2]表九（录入表）'!D$6:D$345*(LEFT('[2]表九（录入表）'!$B$6:$B$345,LEN($A32))=$A32))</f>
        <v>0</v>
      </c>
      <c r="D32" s="53">
        <f>SUMPRODUCT('[2]表九（录入表）'!E$6:E$345*(LEFT('[2]表九（录入表）'!$B$6:$B$345,LEN($A32))=$A32))</f>
        <v>0</v>
      </c>
      <c r="E32" s="53">
        <f ca="1">SUMPRODUCT('[2]表九（录入表）'!F$6:F$345*(LEFT('[2]表九（录入表）'!$B$6:$B$345,LEN($A32))=$A32))</f>
        <v>0</v>
      </c>
      <c r="F32" s="74" t="str">
        <f ca="1" t="shared" si="0"/>
        <v/>
      </c>
      <c r="G32" s="74" t="str">
        <f ca="1" t="shared" si="1"/>
        <v/>
      </c>
    </row>
    <row r="33" s="36" customFormat="1" ht="17.1" customHeight="1" spans="1:7">
      <c r="A33" s="72" t="s">
        <v>2279</v>
      </c>
      <c r="B33" s="56" t="s">
        <v>2280</v>
      </c>
      <c r="C33" s="53">
        <f>SUMPRODUCT('[2]表九（录入表）'!D$6:D$345*(LEFT('[2]表九（录入表）'!$B$6:$B$345,LEN($A33))=$A33))</f>
        <v>0</v>
      </c>
      <c r="D33" s="53">
        <f>SUMPRODUCT('[2]表九（录入表）'!E$6:E$345*(LEFT('[2]表九（录入表）'!$B$6:$B$345,LEN($A33))=$A33))</f>
        <v>0</v>
      </c>
      <c r="E33" s="53">
        <f ca="1">SUMPRODUCT('[2]表九（录入表）'!F$6:F$345*(LEFT('[2]表九（录入表）'!$B$6:$B$345,LEN($A33))=$A33))</f>
        <v>0</v>
      </c>
      <c r="F33" s="74" t="str">
        <f ca="1" t="shared" si="0"/>
        <v/>
      </c>
      <c r="G33" s="74" t="str">
        <f ca="1" t="shared" si="1"/>
        <v/>
      </c>
    </row>
    <row r="34" s="36" customFormat="1" ht="17.1" customHeight="1" spans="1:8">
      <c r="A34" s="72" t="s">
        <v>2281</v>
      </c>
      <c r="B34" s="56" t="s">
        <v>2282</v>
      </c>
      <c r="C34" s="53">
        <f>SUMPRODUCT('[2]表九（录入表）'!D$6:D$345*(LEFT('[2]表九（录入表）'!$B$6:$B$345,LEN($A34))=$A34))</f>
        <v>0</v>
      </c>
      <c r="D34" s="53">
        <f>SUMPRODUCT('[2]表九（录入表）'!E$6:E$345*(LEFT('[2]表九（录入表）'!$B$6:$B$345,LEN($A34))=$A34))</f>
        <v>0</v>
      </c>
      <c r="E34" s="53">
        <f ca="1">SUMPRODUCT('[2]表九（录入表）'!F$6:F$345*(LEFT('[2]表九（录入表）'!$B$6:$B$345,LEN($A34))=$A34))</f>
        <v>0</v>
      </c>
      <c r="F34" s="74" t="str">
        <f ca="1" t="shared" si="0"/>
        <v/>
      </c>
      <c r="G34" s="74" t="str">
        <f ca="1" t="shared" si="1"/>
        <v/>
      </c>
      <c r="H34" s="39"/>
    </row>
    <row r="35" s="36" customFormat="1" ht="17.1" customHeight="1" spans="1:7">
      <c r="A35" s="72" t="s">
        <v>2283</v>
      </c>
      <c r="B35" s="56" t="s">
        <v>2284</v>
      </c>
      <c r="C35" s="53">
        <f>SUMPRODUCT('[2]表九（录入表）'!D$6:D$345*(LEFT('[2]表九（录入表）'!$B$6:$B$345,LEN($A35))=$A35))</f>
        <v>0</v>
      </c>
      <c r="D35" s="53">
        <f>SUMPRODUCT('[2]表九（录入表）'!E$6:E$345*(LEFT('[2]表九（录入表）'!$B$6:$B$345,LEN($A35))=$A35))</f>
        <v>0</v>
      </c>
      <c r="E35" s="53">
        <f ca="1">SUMPRODUCT('[2]表九（录入表）'!F$6:F$345*(LEFT('[2]表九（录入表）'!$B$6:$B$345,LEN($A35))=$A35))</f>
        <v>0</v>
      </c>
      <c r="F35" s="74" t="str">
        <f ca="1" t="shared" si="0"/>
        <v/>
      </c>
      <c r="G35" s="74" t="str">
        <f ca="1" t="shared" si="1"/>
        <v/>
      </c>
    </row>
    <row r="36" s="36" customFormat="1" ht="17.1" customHeight="1" spans="1:7">
      <c r="A36" s="72" t="s">
        <v>2285</v>
      </c>
      <c r="B36" s="56" t="s">
        <v>2286</v>
      </c>
      <c r="C36" s="53">
        <f>SUMPRODUCT('[2]表九（录入表）'!D$6:D$345*(LEFT('[2]表九（录入表）'!$B$6:$B$345,LEN($A36))=$A36))</f>
        <v>0</v>
      </c>
      <c r="D36" s="53">
        <f>SUMPRODUCT('[2]表九（录入表）'!E$6:E$345*(LEFT('[2]表九（录入表）'!$B$6:$B$345,LEN($A36))=$A36))</f>
        <v>0</v>
      </c>
      <c r="E36" s="53">
        <f ca="1">SUMPRODUCT('[2]表九（录入表）'!F$6:F$345*(LEFT('[2]表九（录入表）'!$B$6:$B$345,LEN($A36))=$A36))</f>
        <v>0</v>
      </c>
      <c r="F36" s="74" t="str">
        <f ca="1" t="shared" si="0"/>
        <v/>
      </c>
      <c r="G36" s="74" t="str">
        <f ca="1" t="shared" si="1"/>
        <v/>
      </c>
    </row>
    <row r="37" s="36" customFormat="1" ht="17.1" customHeight="1" spans="1:7">
      <c r="A37" s="72" t="s">
        <v>2287</v>
      </c>
      <c r="B37" s="56" t="s">
        <v>2288</v>
      </c>
      <c r="C37" s="62">
        <f>SUMPRODUCT('[2]表九（录入表）'!D$6:D$345*(LEFT('[2]表九（录入表）'!$B$6:$B$345,LEN($A37))=$A37))</f>
        <v>0</v>
      </c>
      <c r="D37" s="62">
        <f>SUMPRODUCT('[2]表九（录入表）'!E$6:E$345*(LEFT('[2]表九（录入表）'!$B$6:$B$345,LEN($A37))=$A37))</f>
        <v>0</v>
      </c>
      <c r="E37" s="62">
        <f ca="1">SUMPRODUCT('[2]表九（录入表）'!F$6:F$345*(LEFT('[2]表九（录入表）'!$B$6:$B$345,LEN($A37))=$A37))</f>
        <v>0</v>
      </c>
      <c r="F37" s="74" t="str">
        <f ca="1" t="shared" si="0"/>
        <v/>
      </c>
      <c r="G37" s="74" t="str">
        <f ca="1" t="shared" si="1"/>
        <v/>
      </c>
    </row>
    <row r="38" s="36" customFormat="1" ht="17.1" customHeight="1" spans="1:7">
      <c r="A38" s="72" t="s">
        <v>2289</v>
      </c>
      <c r="B38" s="56" t="s">
        <v>2290</v>
      </c>
      <c r="C38" s="62">
        <f>SUMPRODUCT('[2]表九（录入表）'!D$6:D$345*(LEFT('[2]表九（录入表）'!$B$6:$B$345,LEN($A38))=$A38))</f>
        <v>0</v>
      </c>
      <c r="D38" s="62">
        <f>SUMPRODUCT('[2]表九（录入表）'!E$6:E$345*(LEFT('[2]表九（录入表）'!$B$6:$B$345,LEN($A38))=$A38))</f>
        <v>0</v>
      </c>
      <c r="E38" s="62">
        <f ca="1">SUMPRODUCT('[2]表九（录入表）'!F$6:F$345*(LEFT('[2]表九（录入表）'!$B$6:$B$345,LEN($A38))=$A38))</f>
        <v>0</v>
      </c>
      <c r="F38" s="74" t="str">
        <f ca="1" t="shared" si="0"/>
        <v/>
      </c>
      <c r="G38" s="74" t="str">
        <f ca="1" t="shared" si="1"/>
        <v/>
      </c>
    </row>
    <row r="39" s="36" customFormat="1" ht="17.1" customHeight="1" spans="1:7">
      <c r="A39" s="72" t="s">
        <v>2291</v>
      </c>
      <c r="B39" s="56" t="s">
        <v>2292</v>
      </c>
      <c r="C39" s="62">
        <f>SUMPRODUCT('[2]表九（录入表）'!D$6:D$345*(LEFT('[2]表九（录入表）'!$B$6:$B$345,LEN($A39))=$A39))</f>
        <v>0</v>
      </c>
      <c r="D39" s="62">
        <f>SUMPRODUCT('[2]表九（录入表）'!E$6:E$345*(LEFT('[2]表九（录入表）'!$B$6:$B$345,LEN($A39))=$A39))</f>
        <v>0</v>
      </c>
      <c r="E39" s="62">
        <f ca="1">SUMPRODUCT('[2]表九（录入表）'!F$6:F$345*(LEFT('[2]表九（录入表）'!$B$6:$B$345,LEN($A39))=$A39))</f>
        <v>0</v>
      </c>
      <c r="F39" s="74" t="str">
        <f ca="1" t="shared" si="0"/>
        <v/>
      </c>
      <c r="G39" s="74" t="str">
        <f ca="1" t="shared" si="1"/>
        <v/>
      </c>
    </row>
    <row r="40" s="36" customFormat="1" ht="17.1" customHeight="1" spans="1:7">
      <c r="A40" s="72" t="s">
        <v>2293</v>
      </c>
      <c r="B40" s="56" t="s">
        <v>2294</v>
      </c>
      <c r="C40" s="62">
        <f>SUMPRODUCT('[2]表九（录入表）'!D$6:D$345*(LEFT('[2]表九（录入表）'!$B$6:$B$345,LEN($A40))=$A40))</f>
        <v>0</v>
      </c>
      <c r="D40" s="63">
        <f>SUMPRODUCT('[2]表九（录入表）'!E$6:E$345*(LEFT('[2]表九（录入表）'!$B$6:$B$345,LEN($A40))=$A40))</f>
        <v>0</v>
      </c>
      <c r="E40" s="63">
        <f ca="1">SUMPRODUCT('[2]表九（录入表）'!F$6:F$345*(LEFT('[2]表九（录入表）'!$B$6:$B$345,LEN($A40))=$A40))</f>
        <v>0</v>
      </c>
      <c r="F40" s="74" t="str">
        <f ca="1" t="shared" si="0"/>
        <v/>
      </c>
      <c r="G40" s="74" t="str">
        <f ca="1" t="shared" si="1"/>
        <v/>
      </c>
    </row>
    <row r="41" s="36" customFormat="1" ht="17.1" customHeight="1" spans="1:7">
      <c r="A41" s="72" t="s">
        <v>2295</v>
      </c>
      <c r="B41" s="56" t="s">
        <v>2296</v>
      </c>
      <c r="C41" s="62">
        <f>SUMPRODUCT('[2]表九（录入表）'!D$6:D$345*(LEFT('[2]表九（录入表）'!$B$6:$B$345,LEN($A41))=$A41))</f>
        <v>0</v>
      </c>
      <c r="D41" s="62">
        <f>SUMPRODUCT('[2]表九（录入表）'!E$6:E$345*(LEFT('[2]表九（录入表）'!$B$6:$B$345,LEN($A41))=$A41))</f>
        <v>0</v>
      </c>
      <c r="E41" s="62">
        <f ca="1">SUMPRODUCT('[2]表九（录入表）'!F$6:F$345*(LEFT('[2]表九（录入表）'!$B$6:$B$345,LEN($A41))=$A41))</f>
        <v>0</v>
      </c>
      <c r="F41" s="74" t="str">
        <f ca="1" t="shared" si="0"/>
        <v/>
      </c>
      <c r="G41" s="74" t="str">
        <f ca="1" t="shared" si="1"/>
        <v/>
      </c>
    </row>
    <row r="42" s="36" customFormat="1" ht="17.1" customHeight="1" spans="1:7">
      <c r="A42" s="72" t="s">
        <v>2297</v>
      </c>
      <c r="B42" s="56" t="s">
        <v>2298</v>
      </c>
      <c r="C42" s="62">
        <f>SUMPRODUCT('[2]表九（录入表）'!D$6:D$345*(LEFT('[2]表九（录入表）'!$B$6:$B$345,LEN($A42))=$A42))</f>
        <v>0</v>
      </c>
      <c r="D42" s="62">
        <f>SUMPRODUCT('[2]表九（录入表）'!E$6:E$345*(LEFT('[2]表九（录入表）'!$B$6:$B$345,LEN($A42))=$A42))</f>
        <v>0</v>
      </c>
      <c r="E42" s="62">
        <f ca="1">SUMPRODUCT('[2]表九（录入表）'!F$6:F$345*(LEFT('[2]表九（录入表）'!$B$6:$B$345,LEN($A42))=$A42))</f>
        <v>0</v>
      </c>
      <c r="F42" s="74" t="str">
        <f ca="1" t="shared" si="0"/>
        <v/>
      </c>
      <c r="G42" s="74" t="str">
        <f ca="1" t="shared" si="1"/>
        <v/>
      </c>
    </row>
    <row r="43" s="36" customFormat="1" ht="17.1" customHeight="1" spans="1:7">
      <c r="A43" s="72" t="s">
        <v>2299</v>
      </c>
      <c r="B43" s="56" t="s">
        <v>2300</v>
      </c>
      <c r="C43" s="62">
        <f>SUMPRODUCT('[2]表九（录入表）'!D$6:D$345*(LEFT('[2]表九（录入表）'!$B$6:$B$345,LEN($A43))=$A43))</f>
        <v>0</v>
      </c>
      <c r="D43" s="63">
        <f>SUMPRODUCT('[2]表九（录入表）'!E$6:E$345*(LEFT('[2]表九（录入表）'!$B$6:$B$345,LEN($A43))=$A43))</f>
        <v>0</v>
      </c>
      <c r="E43" s="63">
        <f ca="1">SUMPRODUCT('[2]表九（录入表）'!F$6:F$345*(LEFT('[2]表九（录入表）'!$B$6:$B$345,LEN($A43))=$A43))</f>
        <v>0</v>
      </c>
      <c r="F43" s="74" t="str">
        <f ca="1" t="shared" si="0"/>
        <v/>
      </c>
      <c r="G43" s="74" t="str">
        <f ca="1" t="shared" si="1"/>
        <v/>
      </c>
    </row>
    <row r="44" s="36" customFormat="1" ht="17.1" customHeight="1" spans="1:7">
      <c r="A44" s="72" t="s">
        <v>2301</v>
      </c>
      <c r="B44" s="56" t="s">
        <v>2302</v>
      </c>
      <c r="C44" s="53">
        <f>SUMPRODUCT('[2]表九（录入表）'!D$6:D$345*(LEFT('[2]表九（录入表）'!$B$6:$B$345,LEN($A44))=$A44))</f>
        <v>0</v>
      </c>
      <c r="D44" s="53">
        <f>SUMPRODUCT('[2]表九（录入表）'!E$6:E$345*(LEFT('[2]表九（录入表）'!$B$6:$B$345,LEN($A44))=$A44))</f>
        <v>0</v>
      </c>
      <c r="E44" s="53">
        <f ca="1">SUMPRODUCT('[2]表九（录入表）'!F$6:F$345*(LEFT('[2]表九（录入表）'!$B$6:$B$345,LEN($A44))=$A44))</f>
        <v>0</v>
      </c>
      <c r="F44" s="74" t="str">
        <f ca="1" t="shared" si="0"/>
        <v/>
      </c>
      <c r="G44" s="74" t="str">
        <f ca="1" t="shared" si="1"/>
        <v/>
      </c>
    </row>
    <row r="45" s="36" customFormat="1" ht="17.1" customHeight="1" spans="1:7">
      <c r="A45" s="72" t="s">
        <v>2303</v>
      </c>
      <c r="B45" s="56" t="s">
        <v>2304</v>
      </c>
      <c r="C45" s="53">
        <f>SUMPRODUCT('[2]表九（录入表）'!D$6:D$345*(LEFT('[2]表九（录入表）'!$B$6:$B$345,LEN($A45))=$A45))</f>
        <v>0</v>
      </c>
      <c r="D45" s="53">
        <f>SUMPRODUCT('[2]表九（录入表）'!E$6:E$345*(LEFT('[2]表九（录入表）'!$B$6:$B$345,LEN($A45))=$A45))</f>
        <v>0</v>
      </c>
      <c r="E45" s="53">
        <f ca="1">SUMPRODUCT('[2]表九（录入表）'!F$6:F$345*(LEFT('[2]表九（录入表）'!$B$6:$B$345,LEN($A45))=$A45))</f>
        <v>0</v>
      </c>
      <c r="F45" s="74" t="str">
        <f ca="1" t="shared" si="0"/>
        <v/>
      </c>
      <c r="G45" s="74" t="str">
        <f ca="1" t="shared" si="1"/>
        <v/>
      </c>
    </row>
    <row r="46" s="39" customFormat="1" ht="17.1" customHeight="1" spans="1:8">
      <c r="A46" s="72" t="s">
        <v>2305</v>
      </c>
      <c r="B46" s="56" t="s">
        <v>2306</v>
      </c>
      <c r="C46" s="53">
        <f>SUMPRODUCT('[2]表九（录入表）'!D$6:D$345*(LEFT('[2]表九（录入表）'!$B$6:$B$345,LEN($A46))=$A46))</f>
        <v>0</v>
      </c>
      <c r="D46" s="53">
        <f>SUMPRODUCT('[2]表九（录入表）'!E$6:E$345*(LEFT('[2]表九（录入表）'!$B$6:$B$345,LEN($A46))=$A46))</f>
        <v>0</v>
      </c>
      <c r="E46" s="53">
        <f ca="1">SUMPRODUCT('[2]表九（录入表）'!F$6:F$345*(LEFT('[2]表九（录入表）'!$B$6:$B$345,LEN($A46))=$A46))</f>
        <v>0</v>
      </c>
      <c r="F46" s="74" t="str">
        <f ca="1" t="shared" si="0"/>
        <v/>
      </c>
      <c r="G46" s="74" t="str">
        <f ca="1" t="shared" si="1"/>
        <v/>
      </c>
      <c r="H46" s="36"/>
    </row>
    <row r="47" s="36" customFormat="1" ht="17.1" customHeight="1" spans="1:7">
      <c r="A47" s="72" t="s">
        <v>2307</v>
      </c>
      <c r="B47" s="56" t="s">
        <v>2308</v>
      </c>
      <c r="C47" s="62">
        <f>SUMPRODUCT('[2]表九（录入表）'!D$6:D$345*(LEFT('[2]表九（录入表）'!$B$6:$B$345,LEN($A47))=$A47))</f>
        <v>0</v>
      </c>
      <c r="D47" s="62">
        <f>SUMPRODUCT('[2]表九（录入表）'!E$6:E$345*(LEFT('[2]表九（录入表）'!$B$6:$B$345,LEN($A47))=$A47))</f>
        <v>0</v>
      </c>
      <c r="E47" s="62">
        <f ca="1">SUMPRODUCT('[2]表九（录入表）'!F$6:F$345*(LEFT('[2]表九（录入表）'!$B$6:$B$345,LEN($A47))=$A47))</f>
        <v>0</v>
      </c>
      <c r="F47" s="74" t="str">
        <f ca="1" t="shared" si="0"/>
        <v/>
      </c>
      <c r="G47" s="74" t="str">
        <f ca="1" t="shared" si="1"/>
        <v/>
      </c>
    </row>
    <row r="48" s="36" customFormat="1" ht="17.1" customHeight="1" spans="1:7">
      <c r="A48" s="72" t="s">
        <v>2309</v>
      </c>
      <c r="B48" s="56" t="s">
        <v>2310</v>
      </c>
      <c r="C48" s="62">
        <f>SUMPRODUCT('[2]表九（录入表）'!D$6:D$345*(LEFT('[2]表九（录入表）'!$B$6:$B$345,LEN($A48))=$A48))</f>
        <v>0</v>
      </c>
      <c r="D48" s="62">
        <f>SUMPRODUCT('[2]表九（录入表）'!E$6:E$345*(LEFT('[2]表九（录入表）'!$B$6:$B$345,LEN($A48))=$A48))</f>
        <v>0</v>
      </c>
      <c r="E48" s="62">
        <f ca="1">SUMPRODUCT('[2]表九（录入表）'!F$6:F$345*(LEFT('[2]表九（录入表）'!$B$6:$B$345,LEN($A48))=$A48))</f>
        <v>0</v>
      </c>
      <c r="F48" s="74" t="str">
        <f ca="1" t="shared" si="0"/>
        <v/>
      </c>
      <c r="G48" s="74" t="str">
        <f ca="1" t="shared" si="1"/>
        <v/>
      </c>
    </row>
    <row r="49" s="36" customFormat="1" ht="15.75" customHeight="1" spans="1:7">
      <c r="A49" s="72" t="s">
        <v>2311</v>
      </c>
      <c r="B49" s="56" t="s">
        <v>2312</v>
      </c>
      <c r="C49" s="62">
        <f>SUMPRODUCT('[2]表九（录入表）'!D$6:D$345*(LEFT('[2]表九（录入表）'!$B$6:$B$345,LEN($A49))=$A49))</f>
        <v>0</v>
      </c>
      <c r="D49" s="62">
        <f>SUMPRODUCT('[2]表九（录入表）'!E$6:E$345*(LEFT('[2]表九（录入表）'!$B$6:$B$345,LEN($A49))=$A49))</f>
        <v>0</v>
      </c>
      <c r="E49" s="62">
        <f ca="1">SUMPRODUCT('[2]表九（录入表）'!F$6:F$345*(LEFT('[2]表九（录入表）'!$B$6:$B$345,LEN($A49))=$A49))</f>
        <v>0</v>
      </c>
      <c r="F49" s="74" t="str">
        <f ca="1" t="shared" si="0"/>
        <v/>
      </c>
      <c r="G49" s="74" t="str">
        <f ca="1" t="shared" si="1"/>
        <v/>
      </c>
    </row>
    <row r="50" s="36" customFormat="1" ht="17.1" customHeight="1" spans="1:7">
      <c r="A50" s="72" t="s">
        <v>2313</v>
      </c>
      <c r="B50" s="56" t="s">
        <v>2314</v>
      </c>
      <c r="C50" s="62">
        <f>SUMPRODUCT('[2]表九（录入表）'!D$6:D$345*(LEFT('[2]表九（录入表）'!$B$6:$B$345,LEN($A50))=$A50))</f>
        <v>0</v>
      </c>
      <c r="D50" s="62">
        <f>SUMPRODUCT('[2]表九（录入表）'!E$6:E$345*(LEFT('[2]表九（录入表）'!$B$6:$B$345,LEN($A50))=$A50))</f>
        <v>0</v>
      </c>
      <c r="E50" s="62">
        <f ca="1">SUMPRODUCT('[2]表九（录入表）'!F$6:F$345*(LEFT('[2]表九（录入表）'!$B$6:$B$345,LEN($A50))=$A50))</f>
        <v>0</v>
      </c>
      <c r="F50" s="74" t="str">
        <f ca="1" t="shared" si="0"/>
        <v/>
      </c>
      <c r="G50" s="74" t="str">
        <f ca="1" t="shared" si="1"/>
        <v/>
      </c>
    </row>
    <row r="51" s="36" customFormat="1" ht="17.1" customHeight="1" spans="1:7">
      <c r="A51" s="72" t="s">
        <v>2315</v>
      </c>
      <c r="B51" s="56" t="s">
        <v>2316</v>
      </c>
      <c r="C51" s="62">
        <f>SUMPRODUCT('[2]表九（录入表）'!D$6:D$345*(LEFT('[2]表九（录入表）'!$B$6:$B$345,LEN($A51))=$A51))</f>
        <v>0</v>
      </c>
      <c r="D51" s="62">
        <f>SUMPRODUCT('[2]表九（录入表）'!E$6:E$345*(LEFT('[2]表九（录入表）'!$B$6:$B$345,LEN($A51))=$A51))</f>
        <v>0</v>
      </c>
      <c r="E51" s="62">
        <f ca="1">SUMPRODUCT('[2]表九（录入表）'!F$6:F$345*(LEFT('[2]表九（录入表）'!$B$6:$B$345,LEN($A51))=$A51))</f>
        <v>0</v>
      </c>
      <c r="F51" s="74" t="str">
        <f ca="1" t="shared" si="0"/>
        <v/>
      </c>
      <c r="G51" s="74" t="str">
        <f ca="1" t="shared" si="1"/>
        <v/>
      </c>
    </row>
    <row r="52" s="36" customFormat="1" ht="17.1" customHeight="1" spans="1:7">
      <c r="A52" s="72" t="s">
        <v>2317</v>
      </c>
      <c r="B52" s="56" t="s">
        <v>2318</v>
      </c>
      <c r="C52" s="62">
        <f>SUMPRODUCT('[2]表九（录入表）'!D$6:D$345*(LEFT('[2]表九（录入表）'!$B$6:$B$345,LEN($A52))=$A52))</f>
        <v>0</v>
      </c>
      <c r="D52" s="63">
        <f>SUMPRODUCT('[2]表九（录入表）'!E$6:E$345*(LEFT('[2]表九（录入表）'!$B$6:$B$345,LEN($A52))=$A52))</f>
        <v>0</v>
      </c>
      <c r="E52" s="63">
        <f ca="1">SUMPRODUCT('[2]表九（录入表）'!F$6:F$345*(LEFT('[2]表九（录入表）'!$B$6:$B$345,LEN($A52))=$A52))</f>
        <v>0</v>
      </c>
      <c r="F52" s="74" t="str">
        <f ca="1" t="shared" si="0"/>
        <v/>
      </c>
      <c r="G52" s="74" t="str">
        <f ca="1" t="shared" si="1"/>
        <v/>
      </c>
    </row>
    <row r="53" s="36" customFormat="1" ht="17.1" customHeight="1" spans="1:7">
      <c r="A53" s="72" t="s">
        <v>2319</v>
      </c>
      <c r="B53" s="56" t="s">
        <v>2320</v>
      </c>
      <c r="C53" s="53">
        <f>SUMPRODUCT('[2]表九（录入表）'!D$6:D$345*(LEFT('[2]表九（录入表）'!$B$6:$B$345,LEN($A53))=$A53))</f>
        <v>0</v>
      </c>
      <c r="D53" s="53">
        <f>SUMPRODUCT('[2]表九（录入表）'!E$6:E$345*(LEFT('[2]表九（录入表）'!$B$6:$B$345,LEN($A53))=$A53))</f>
        <v>0</v>
      </c>
      <c r="E53" s="53">
        <f ca="1">SUMPRODUCT('[2]表九（录入表）'!F$6:F$345*(LEFT('[2]表九（录入表）'!$B$6:$B$345,LEN($A53))=$A53))</f>
        <v>0</v>
      </c>
      <c r="F53" s="74" t="str">
        <f ca="1" t="shared" si="0"/>
        <v/>
      </c>
      <c r="G53" s="74" t="str">
        <f ca="1" t="shared" si="1"/>
        <v/>
      </c>
    </row>
    <row r="54" s="36" customFormat="1" ht="17.1" customHeight="1" spans="1:7">
      <c r="A54" s="72" t="s">
        <v>2321</v>
      </c>
      <c r="B54" s="56" t="s">
        <v>2322</v>
      </c>
      <c r="C54" s="53">
        <f>SUMPRODUCT('[2]表九（录入表）'!D$6:D$345*(LEFT('[2]表九（录入表）'!$B$6:$B$345,LEN($A54))=$A54))</f>
        <v>0</v>
      </c>
      <c r="D54" s="53">
        <f>SUMPRODUCT('[2]表九（录入表）'!E$6:E$345*(LEFT('[2]表九（录入表）'!$B$6:$B$345,LEN($A54))=$A54))</f>
        <v>0</v>
      </c>
      <c r="E54" s="53">
        <f ca="1">SUMPRODUCT('[2]表九（录入表）'!F$6:F$345*(LEFT('[2]表九（录入表）'!$B$6:$B$345,LEN($A54))=$A54))</f>
        <v>0</v>
      </c>
      <c r="F54" s="74" t="str">
        <f ca="1" t="shared" si="0"/>
        <v/>
      </c>
      <c r="G54" s="74" t="str">
        <f ca="1" t="shared" si="1"/>
        <v/>
      </c>
    </row>
    <row r="55" s="36" customFormat="1" ht="17.1" customHeight="1" spans="1:7">
      <c r="A55" s="72" t="s">
        <v>2323</v>
      </c>
      <c r="B55" s="56" t="s">
        <v>2324</v>
      </c>
      <c r="C55" s="62">
        <f>SUMPRODUCT('[2]表九（录入表）'!D$6:D$345*(LEFT('[2]表九（录入表）'!$B$6:$B$345,LEN($A55))=$A55))</f>
        <v>0</v>
      </c>
      <c r="D55" s="62">
        <f>SUMPRODUCT('[2]表九（录入表）'!E$6:E$345*(LEFT('[2]表九（录入表）'!$B$6:$B$345,LEN($A55))=$A55))</f>
        <v>0</v>
      </c>
      <c r="E55" s="62">
        <f ca="1">SUMPRODUCT('[2]表九（录入表）'!F$6:F$345*(LEFT('[2]表九（录入表）'!$B$6:$B$345,LEN($A55))=$A55))</f>
        <v>0</v>
      </c>
      <c r="F55" s="74" t="str">
        <f ca="1" t="shared" si="0"/>
        <v/>
      </c>
      <c r="G55" s="74" t="str">
        <f ca="1" t="shared" si="1"/>
        <v/>
      </c>
    </row>
    <row r="56" s="36" customFormat="1" ht="17.1" customHeight="1" spans="1:7">
      <c r="A56" s="72" t="s">
        <v>2325</v>
      </c>
      <c r="B56" s="56" t="s">
        <v>2326</v>
      </c>
      <c r="C56" s="62">
        <f>SUMPRODUCT('[2]表九（录入表）'!D$6:D$345*(LEFT('[2]表九（录入表）'!$B$6:$B$345,LEN($A56))=$A56))</f>
        <v>0</v>
      </c>
      <c r="D56" s="63">
        <f>SUMPRODUCT('[2]表九（录入表）'!E$6:E$345*(LEFT('[2]表九（录入表）'!$B$6:$B$345,LEN($A56))=$A56))</f>
        <v>0</v>
      </c>
      <c r="E56" s="63">
        <f ca="1">SUMPRODUCT('[2]表九（录入表）'!F$6:F$345*(LEFT('[2]表九（录入表）'!$B$6:$B$345,LEN($A56))=$A56))</f>
        <v>0</v>
      </c>
      <c r="F56" s="74" t="str">
        <f ca="1" t="shared" si="0"/>
        <v/>
      </c>
      <c r="G56" s="74" t="str">
        <f ca="1" t="shared" si="1"/>
        <v/>
      </c>
    </row>
    <row r="57" s="36" customFormat="1" ht="17.1" customHeight="1" spans="1:7">
      <c r="A57" s="72" t="s">
        <v>2327</v>
      </c>
      <c r="B57" s="56" t="s">
        <v>2328</v>
      </c>
      <c r="C57" s="53">
        <f>SUMPRODUCT('[2]表九（录入表）'!D$6:D$345*(LEFT('[2]表九（录入表）'!$B$6:$B$345,LEN($A57))=$A57))</f>
        <v>0</v>
      </c>
      <c r="D57" s="53">
        <f>SUMPRODUCT('[2]表九（录入表）'!E$6:E$345*(LEFT('[2]表九（录入表）'!$B$6:$B$345,LEN($A57))=$A57))</f>
        <v>0</v>
      </c>
      <c r="E57" s="53">
        <f ca="1">SUMPRODUCT('[2]表九（录入表）'!F$6:F$345*(LEFT('[2]表九（录入表）'!$B$6:$B$345,LEN($A57))=$A57))</f>
        <v>0</v>
      </c>
      <c r="F57" s="74" t="str">
        <f ca="1" t="shared" si="0"/>
        <v/>
      </c>
      <c r="G57" s="74" t="str">
        <f ca="1" t="shared" si="1"/>
        <v/>
      </c>
    </row>
    <row r="58" s="36" customFormat="1" ht="17.1" customHeight="1" spans="1:7">
      <c r="A58" s="72" t="s">
        <v>2329</v>
      </c>
      <c r="B58" s="56" t="s">
        <v>2326</v>
      </c>
      <c r="C58" s="53">
        <f>SUMPRODUCT('[2]表九（录入表）'!D$6:D$345*(LEFT('[2]表九（录入表）'!$B$6:$B$345,LEN($A58))=$A58))</f>
        <v>0</v>
      </c>
      <c r="D58" s="53">
        <f>SUMPRODUCT('[2]表九（录入表）'!E$6:E$345*(LEFT('[2]表九（录入表）'!$B$6:$B$345,LEN($A58))=$A58))</f>
        <v>0</v>
      </c>
      <c r="E58" s="53">
        <f ca="1">SUMPRODUCT('[2]表九（录入表）'!F$6:F$345*(LEFT('[2]表九（录入表）'!$B$6:$B$345,LEN($A58))=$A58))</f>
        <v>0</v>
      </c>
      <c r="F58" s="74" t="str">
        <f ca="1" t="shared" si="0"/>
        <v/>
      </c>
      <c r="G58" s="74" t="str">
        <f ca="1" t="shared" si="1"/>
        <v/>
      </c>
    </row>
    <row r="59" ht="15" spans="1:7">
      <c r="A59" s="48"/>
      <c r="B59" s="61" t="s">
        <v>2039</v>
      </c>
      <c r="C59" s="62">
        <f>SUM(C7,C40)</f>
        <v>157717</v>
      </c>
      <c r="D59" s="62">
        <f>SUM(D7,D40)</f>
        <v>126519</v>
      </c>
      <c r="E59" s="62">
        <f ca="1">SUM(E7,E40)</f>
        <v>159294</v>
      </c>
      <c r="F59" s="74">
        <f ca="1" t="shared" ref="F59:F82" si="2">IFERROR($E59/C59,"")</f>
        <v>1.00999892212</v>
      </c>
      <c r="G59" s="74">
        <f ca="1" t="shared" ref="G59:G82" si="3">IFERROR($E59/D59,"")</f>
        <v>1.25905200009485</v>
      </c>
    </row>
    <row r="60" ht="15" spans="1:7">
      <c r="A60" s="72" t="s">
        <v>2040</v>
      </c>
      <c r="B60" s="49" t="s">
        <v>2041</v>
      </c>
      <c r="C60" s="62">
        <f>SUM(C61,C63,C68,C70,C79,C81)</f>
        <v>173605</v>
      </c>
      <c r="D60" s="62">
        <f>SUM(D61,D63,D68,D70,D79,D81)</f>
        <v>370489</v>
      </c>
      <c r="E60" s="62">
        <f ca="1">SUM(E61,E63,E68,E70,E79,E81)</f>
        <v>138313</v>
      </c>
      <c r="F60" s="74">
        <f ca="1" t="shared" si="2"/>
        <v>0.796710924224533</v>
      </c>
      <c r="G60" s="74">
        <f ca="1" t="shared" si="3"/>
        <v>0.373325523834716</v>
      </c>
    </row>
    <row r="61" ht="15" spans="1:7">
      <c r="A61" s="72" t="s">
        <v>2330</v>
      </c>
      <c r="B61" s="49" t="s">
        <v>2331</v>
      </c>
      <c r="C61" s="64">
        <f>SUMPRODUCT('[2]表九（录入表）'!D$6:D$345*(LEFT('[2]表九（录入表）'!$B$6:$B$345,LEN($A61))=$A61))-C62</f>
        <v>1357</v>
      </c>
      <c r="D61" s="64">
        <f>SUMPRODUCT('[2]表九（录入表）'!E$6:E$345*(LEFT('[2]表九（录入表）'!$B$6:$B$345,LEN($A61))=$A61))-D62</f>
        <v>20399</v>
      </c>
      <c r="E61" s="64">
        <f ca="1">SUMPRODUCT('[2]表九（录入表）'!F$6:F$345*(LEFT('[2]表九（录入表）'!$B$6:$B$345,LEN($A61))=$A61))-E62</f>
        <v>1388</v>
      </c>
      <c r="F61" s="74">
        <f ca="1" t="shared" si="2"/>
        <v>1.02284450994842</v>
      </c>
      <c r="G61" s="74">
        <f ca="1" t="shared" si="3"/>
        <v>0.0680425511054463</v>
      </c>
    </row>
    <row r="62" ht="15" spans="1:7">
      <c r="A62" s="218" t="s">
        <v>2332</v>
      </c>
      <c r="B62" s="66" t="s">
        <v>2333</v>
      </c>
      <c r="C62" s="53">
        <f>SUMPRODUCT('[2]表九（录入表）'!D$6:D$345*(LEFT('[2]表九（录入表）'!$B$6:$B$345,LEN($A62))=$A62))</f>
        <v>0</v>
      </c>
      <c r="D62" s="53">
        <f>SUMPRODUCT('[2]表九（录入表）'!E$6:E$345*(LEFT('[2]表九（录入表）'!$B$6:$B$345,LEN($A62))=$A62))</f>
        <v>0</v>
      </c>
      <c r="E62" s="53">
        <f ca="1">SUMPRODUCT('[2]表九（录入表）'!F$6:F$345*(LEFT('[2]表九（录入表）'!$B$6:$B$345,LEN($A62))=$A62))</f>
        <v>0</v>
      </c>
      <c r="F62" s="74" t="str">
        <f ca="1" t="shared" si="2"/>
        <v/>
      </c>
      <c r="G62" s="74" t="str">
        <f ca="1" t="shared" si="3"/>
        <v/>
      </c>
    </row>
    <row r="63" ht="15" spans="1:7">
      <c r="A63" s="72" t="s">
        <v>2167</v>
      </c>
      <c r="B63" s="49" t="s">
        <v>2168</v>
      </c>
      <c r="C63" s="62">
        <f>SUMPRODUCT('[2]表九（录入表）'!D$6:D$345*(LEFT('[2]表九（录入表）'!$B$6:$B$345,LEN($A63))=$A63))</f>
        <v>0</v>
      </c>
      <c r="D63" s="62">
        <f>SUMPRODUCT('[2]表九（录入表）'!E$6:E$345*(LEFT('[2]表九（录入表）'!$B$6:$B$345,LEN($A63))=$A63))</f>
        <v>0</v>
      </c>
      <c r="E63" s="62">
        <f ca="1">SUMPRODUCT('[2]表九（录入表）'!F$6:F$345*(LEFT('[2]表九（录入表）'!$B$6:$B$345,LEN($A63))=$A63))</f>
        <v>0</v>
      </c>
      <c r="F63" s="74" t="str">
        <f ca="1" t="shared" si="2"/>
        <v/>
      </c>
      <c r="G63" s="74" t="str">
        <f ca="1" t="shared" si="3"/>
        <v/>
      </c>
    </row>
    <row r="64" ht="15" spans="1:7">
      <c r="A64" s="219" t="s">
        <v>2334</v>
      </c>
      <c r="B64" s="49" t="s">
        <v>2335</v>
      </c>
      <c r="C64" s="62">
        <f>SUMPRODUCT('[2]表九（录入表）'!D$6:D$345*(LEFT('[2]表九（录入表）'!$B$6:$B$345,LEN($A64))=$A64))</f>
        <v>0</v>
      </c>
      <c r="D64" s="62">
        <f>SUMPRODUCT('[2]表九（录入表）'!E$6:E$345*(LEFT('[2]表九（录入表）'!$B$6:$B$345,LEN($A64))=$A64))</f>
        <v>0</v>
      </c>
      <c r="E64" s="62">
        <f ca="1">SUMPRODUCT('[2]表九（录入表）'!F$6:F$345*(LEFT('[2]表九（录入表）'!$B$6:$B$345,LEN($A64))=$A64))</f>
        <v>0</v>
      </c>
      <c r="F64" s="74" t="str">
        <f ca="1" t="shared" si="2"/>
        <v/>
      </c>
      <c r="G64" s="74" t="str">
        <f ca="1" t="shared" si="3"/>
        <v/>
      </c>
    </row>
    <row r="65" ht="15" spans="1:7">
      <c r="A65" s="219" t="s">
        <v>2336</v>
      </c>
      <c r="B65" s="49" t="s">
        <v>2337</v>
      </c>
      <c r="C65" s="53">
        <f>SUMPRODUCT('[2]表九（录入表）'!D$6:D$345*(LEFT('[2]表九（录入表）'!$B$6:$B$345,LEN($A65))=$A65))</f>
        <v>0</v>
      </c>
      <c r="D65" s="53">
        <f>SUMPRODUCT('[2]表九（录入表）'!E$6:E$345*(LEFT('[2]表九（录入表）'!$B$6:$B$345,LEN($A65))=$A65))</f>
        <v>0</v>
      </c>
      <c r="E65" s="53">
        <f ca="1">SUMPRODUCT('[2]表九（录入表）'!F$6:F$345*(LEFT('[2]表九（录入表）'!$B$6:$B$345,LEN($A65))=$A65))</f>
        <v>0</v>
      </c>
      <c r="F65" s="74" t="str">
        <f ca="1" t="shared" si="2"/>
        <v/>
      </c>
      <c r="G65" s="74" t="str">
        <f ca="1" t="shared" si="3"/>
        <v/>
      </c>
    </row>
    <row r="66" ht="15" spans="1:7">
      <c r="A66" s="219" t="s">
        <v>2338</v>
      </c>
      <c r="B66" s="49" t="s">
        <v>2339</v>
      </c>
      <c r="C66" s="53">
        <f>SUMPRODUCT('[2]表九（录入表）'!D$6:D$345*(LEFT('[2]表九（录入表）'!$B$6:$B$345,LEN($A66))=$A66))</f>
        <v>0</v>
      </c>
      <c r="D66" s="53">
        <f>SUMPRODUCT('[2]表九（录入表）'!E$6:E$345*(LEFT('[2]表九（录入表）'!$B$6:$B$345,LEN($A66))=$A66))</f>
        <v>0</v>
      </c>
      <c r="E66" s="53">
        <f ca="1">SUMPRODUCT('[2]表九（录入表）'!F$6:F$345*(LEFT('[2]表九（录入表）'!$B$6:$B$345,LEN($A66))=$A66))</f>
        <v>0</v>
      </c>
      <c r="F66" s="74" t="str">
        <f ca="1" t="shared" si="2"/>
        <v/>
      </c>
      <c r="G66" s="74" t="str">
        <f ca="1" t="shared" si="3"/>
        <v/>
      </c>
    </row>
    <row r="67" ht="15" spans="1:7">
      <c r="A67" s="219" t="s">
        <v>2340</v>
      </c>
      <c r="B67" s="49" t="s">
        <v>2341</v>
      </c>
      <c r="C67" s="53">
        <f>SUMPRODUCT('[2]表九（录入表）'!D$6:D$345*(LEFT('[2]表九（录入表）'!$B$6:$B$345,LEN($A67))=$A67))</f>
        <v>0</v>
      </c>
      <c r="D67" s="53">
        <f>SUMPRODUCT('[2]表九（录入表）'!E$6:E$345*(LEFT('[2]表九（录入表）'!$B$6:$B$345,LEN($A67))=$A67))</f>
        <v>0</v>
      </c>
      <c r="E67" s="53">
        <f ca="1">SUMPRODUCT('[2]表九（录入表）'!F$6:F$345*(LEFT('[2]表九（录入表）'!$B$6:$B$345,LEN($A67))=$A67))</f>
        <v>0</v>
      </c>
      <c r="F67" s="74" t="str">
        <f ca="1" t="shared" si="2"/>
        <v/>
      </c>
      <c r="G67" s="74" t="str">
        <f ca="1" t="shared" si="3"/>
        <v/>
      </c>
    </row>
    <row r="68" ht="15" spans="1:7">
      <c r="A68" s="72" t="s">
        <v>2173</v>
      </c>
      <c r="B68" s="49" t="s">
        <v>2174</v>
      </c>
      <c r="C68" s="62">
        <f>SUMPRODUCT('[2]表九（录入表）'!D$6:D$345*(LEFT('[2]表九（录入表）'!$B$6:$B$345,LEN($A68))=$A68))</f>
        <v>172248</v>
      </c>
      <c r="D68" s="62">
        <f>SUMPRODUCT('[2]表九（录入表）'!E$6:E$345*(LEFT('[2]表九（录入表）'!$B$6:$B$345,LEN($A68))=$A68))</f>
        <v>172290</v>
      </c>
      <c r="E68" s="62">
        <f ca="1">SUMPRODUCT('[2]表九（录入表）'!F$6:F$345*(LEFT('[2]表九（录入表）'!$B$6:$B$345,LEN($A68))=$A68))</f>
        <v>136925</v>
      </c>
      <c r="F68" s="74">
        <f ca="1" t="shared" si="2"/>
        <v>0.794929404114997</v>
      </c>
      <c r="G68" s="74">
        <f ca="1" t="shared" si="3"/>
        <v>0.794735620175286</v>
      </c>
    </row>
    <row r="69" ht="15" spans="1:7">
      <c r="A69" s="72" t="s">
        <v>2342</v>
      </c>
      <c r="B69" s="49" t="s">
        <v>2343</v>
      </c>
      <c r="C69" s="53">
        <f>SUMPRODUCT('[2]表九（录入表）'!D$6:D$345*(LEFT('[2]表九（录入表）'!$B$6:$B$345,LEN($A69))=$A69))</f>
        <v>172248</v>
      </c>
      <c r="D69" s="53">
        <f>SUMPRODUCT('[2]表九（录入表）'!E$6:E$345*(LEFT('[2]表九（录入表）'!$B$6:$B$345,LEN($A69))=$A69))</f>
        <v>172290</v>
      </c>
      <c r="E69" s="53">
        <f ca="1">SUMPRODUCT('[2]表九（录入表）'!F$6:F$345*(LEFT('[2]表九（录入表）'!$B$6:$B$345,LEN($A69))=$A69))</f>
        <v>136925</v>
      </c>
      <c r="F69" s="74">
        <f ca="1" t="shared" si="2"/>
        <v>0.794929404114997</v>
      </c>
      <c r="G69" s="74">
        <f ca="1" t="shared" si="3"/>
        <v>0.794735620175286</v>
      </c>
    </row>
    <row r="70" ht="15" spans="1:7">
      <c r="A70" s="72" t="s">
        <v>2175</v>
      </c>
      <c r="B70" s="49" t="s">
        <v>2176</v>
      </c>
      <c r="C70" s="62">
        <f>SUMPRODUCT('[2]表九（录入表）'!D$6:D$345*(LEFT('[2]表九（录入表）'!$B$6:$B$345,LEN($A70))=$A70))</f>
        <v>0</v>
      </c>
      <c r="D70" s="62">
        <f>SUMPRODUCT('[2]表九（录入表）'!E$6:E$345*(LEFT('[2]表九（录入表）'!$B$6:$B$345,LEN($A70))=$A70))</f>
        <v>0</v>
      </c>
      <c r="E70" s="62">
        <f ca="1">SUMPRODUCT('[2]表九（录入表）'!F$6:F$345*(LEFT('[2]表九（录入表）'!$B$6:$B$345,LEN($A70))=$A70))</f>
        <v>0</v>
      </c>
      <c r="F70" s="74" t="str">
        <f ca="1" t="shared" si="2"/>
        <v/>
      </c>
      <c r="G70" s="74" t="str">
        <f ca="1" t="shared" si="3"/>
        <v/>
      </c>
    </row>
    <row r="71" ht="15" spans="1:7">
      <c r="A71" s="72" t="s">
        <v>2344</v>
      </c>
      <c r="B71" s="49" t="s">
        <v>2345</v>
      </c>
      <c r="C71" s="62">
        <f>SUMPRODUCT('[2]表九（录入表）'!D$6:D$345*(LEFT('[2]表九（录入表）'!$B$6:$B$345,LEN($A71))=$A71))</f>
        <v>0</v>
      </c>
      <c r="D71" s="62">
        <f>SUMPRODUCT('[2]表九（录入表）'!E$6:E$345*(LEFT('[2]表九（录入表）'!$B$6:$B$345,LEN($A71))=$A71))</f>
        <v>0</v>
      </c>
      <c r="E71" s="62">
        <f ca="1">SUMPRODUCT('[2]表九（录入表）'!F$6:F$345*(LEFT('[2]表九（录入表）'!$B$6:$B$345,LEN($A71))=$A71))</f>
        <v>0</v>
      </c>
      <c r="F71" s="74" t="str">
        <f ca="1" t="shared" si="2"/>
        <v/>
      </c>
      <c r="G71" s="74" t="str">
        <f ca="1" t="shared" si="3"/>
        <v/>
      </c>
    </row>
    <row r="72" ht="15" spans="1:7">
      <c r="A72" s="72" t="s">
        <v>2346</v>
      </c>
      <c r="B72" s="49" t="s">
        <v>2347</v>
      </c>
      <c r="C72" s="53">
        <f>SUMPRODUCT('[2]表九（录入表）'!D$6:D$345*(LEFT('[2]表九（录入表）'!$B$6:$B$345,LEN($A72))=$A72))</f>
        <v>0</v>
      </c>
      <c r="D72" s="53">
        <f>SUMPRODUCT('[2]表九（录入表）'!E$6:E$345*(LEFT('[2]表九（录入表）'!$B$6:$B$345,LEN($A72))=$A72))</f>
        <v>0</v>
      </c>
      <c r="E72" s="53">
        <f ca="1">SUMPRODUCT('[2]表九（录入表）'!F$6:F$345*(LEFT('[2]表九（录入表）'!$B$6:$B$345,LEN($A72))=$A72))</f>
        <v>0</v>
      </c>
      <c r="F72" s="74" t="str">
        <f ca="1" t="shared" si="2"/>
        <v/>
      </c>
      <c r="G72" s="74" t="str">
        <f ca="1" t="shared" si="3"/>
        <v/>
      </c>
    </row>
    <row r="73" ht="15" spans="1:7">
      <c r="A73" s="72" t="s">
        <v>2348</v>
      </c>
      <c r="B73" s="49" t="s">
        <v>2349</v>
      </c>
      <c r="C73" s="53">
        <f>SUMPRODUCT('[2]表九（录入表）'!D$6:D$345*(LEFT('[2]表九（录入表）'!$B$6:$B$345,LEN($A73))=$A73))</f>
        <v>0</v>
      </c>
      <c r="D73" s="53">
        <f>SUMPRODUCT('[2]表九（录入表）'!E$6:E$345*(LEFT('[2]表九（录入表）'!$B$6:$B$345,LEN($A73))=$A73))</f>
        <v>0</v>
      </c>
      <c r="E73" s="53">
        <f ca="1">SUMPRODUCT('[2]表九（录入表）'!F$6:F$345*(LEFT('[2]表九（录入表）'!$B$6:$B$345,LEN($A73))=$A73))</f>
        <v>0</v>
      </c>
      <c r="F73" s="74" t="str">
        <f ca="1" t="shared" si="2"/>
        <v/>
      </c>
      <c r="G73" s="74" t="str">
        <f ca="1" t="shared" si="3"/>
        <v/>
      </c>
    </row>
    <row r="74" ht="15" spans="1:7">
      <c r="A74" s="72" t="s">
        <v>2350</v>
      </c>
      <c r="B74" s="49" t="s">
        <v>2351</v>
      </c>
      <c r="C74" s="53">
        <f>SUMPRODUCT('[2]表九（录入表）'!D$6:D$345*(LEFT('[2]表九（录入表）'!$B$6:$B$345,LEN($A74))=$A74))</f>
        <v>0</v>
      </c>
      <c r="D74" s="53">
        <f>SUMPRODUCT('[2]表九（录入表）'!E$6:E$345*(LEFT('[2]表九（录入表）'!$B$6:$B$345,LEN($A74))=$A74))</f>
        <v>0</v>
      </c>
      <c r="E74" s="53">
        <f ca="1">SUMPRODUCT('[2]表九（录入表）'!F$6:F$345*(LEFT('[2]表九（录入表）'!$B$6:$B$345,LEN($A74))=$A74))</f>
        <v>0</v>
      </c>
      <c r="F74" s="74" t="str">
        <f ca="1" t="shared" si="2"/>
        <v/>
      </c>
      <c r="G74" s="74" t="str">
        <f ca="1" t="shared" si="3"/>
        <v/>
      </c>
    </row>
    <row r="75" ht="15" spans="1:7">
      <c r="A75" s="72" t="s">
        <v>2352</v>
      </c>
      <c r="B75" s="49" t="s">
        <v>2353</v>
      </c>
      <c r="C75" s="53">
        <f>SUMPRODUCT('[2]表九（录入表）'!D$6:D$345*(LEFT('[2]表九（录入表）'!$B$6:$B$345,LEN($A75))=$A75))</f>
        <v>0</v>
      </c>
      <c r="D75" s="53">
        <f>SUMPRODUCT('[2]表九（录入表）'!E$6:E$345*(LEFT('[2]表九（录入表）'!$B$6:$B$345,LEN($A75))=$A75))</f>
        <v>0</v>
      </c>
      <c r="E75" s="53">
        <f ca="1">SUMPRODUCT('[2]表九（录入表）'!F$6:F$345*(LEFT('[2]表九（录入表）'!$B$6:$B$345,LEN($A75))=$A75))</f>
        <v>0</v>
      </c>
      <c r="F75" s="74" t="str">
        <f ca="1" t="shared" si="2"/>
        <v/>
      </c>
      <c r="G75" s="74" t="str">
        <f ca="1" t="shared" si="3"/>
        <v/>
      </c>
    </row>
    <row r="76" ht="15" spans="1:7">
      <c r="A76" s="72" t="s">
        <v>2354</v>
      </c>
      <c r="B76" s="49" t="s">
        <v>2355</v>
      </c>
      <c r="C76" s="53">
        <f>SUMPRODUCT('[2]表九（录入表）'!D$6:D$345*(LEFT('[2]表九（录入表）'!$B$6:$B$345,LEN($A76))=$A76))</f>
        <v>0</v>
      </c>
      <c r="D76" s="53">
        <f>SUMPRODUCT('[2]表九（录入表）'!E$6:E$345*(LEFT('[2]表九（录入表）'!$B$6:$B$345,LEN($A76))=$A76))</f>
        <v>0</v>
      </c>
      <c r="E76" s="53">
        <f ca="1">SUMPRODUCT('[2]表九（录入表）'!F$6:F$345*(LEFT('[2]表九（录入表）'!$B$6:$B$345,LEN($A76))=$A76))</f>
        <v>0</v>
      </c>
      <c r="F76" s="74" t="str">
        <f ca="1" t="shared" si="2"/>
        <v/>
      </c>
      <c r="G76" s="74" t="str">
        <f ca="1" t="shared" si="3"/>
        <v/>
      </c>
    </row>
    <row r="77" ht="15" spans="1:7">
      <c r="A77" s="72" t="s">
        <v>2356</v>
      </c>
      <c r="B77" s="49" t="s">
        <v>2357</v>
      </c>
      <c r="C77" s="53">
        <f>SUMPRODUCT('[2]表九（录入表）'!D$6:D$345*(LEFT('[2]表九（录入表）'!$B$6:$B$345,LEN($A77))=$A77))</f>
        <v>0</v>
      </c>
      <c r="D77" s="53">
        <f>SUMPRODUCT('[2]表九（录入表）'!E$6:E$345*(LEFT('[2]表九（录入表）'!$B$6:$B$345,LEN($A77))=$A77))</f>
        <v>0</v>
      </c>
      <c r="E77" s="53">
        <f ca="1">SUMPRODUCT('[2]表九（录入表）'!F$6:F$345*(LEFT('[2]表九（录入表）'!$B$6:$B$345,LEN($A77))=$A77))</f>
        <v>0</v>
      </c>
      <c r="F77" s="74" t="str">
        <f ca="1" t="shared" si="2"/>
        <v/>
      </c>
      <c r="G77" s="74" t="str">
        <f ca="1" t="shared" si="3"/>
        <v/>
      </c>
    </row>
    <row r="78" ht="15" spans="1:7">
      <c r="A78" s="72" t="s">
        <v>2358</v>
      </c>
      <c r="B78" s="49" t="s">
        <v>2359</v>
      </c>
      <c r="C78" s="53">
        <f>SUMPRODUCT('[2]表九（录入表）'!D$6:D$345*(LEFT('[2]表九（录入表）'!$B$6:$B$345,LEN($A78))=$A78))</f>
        <v>0</v>
      </c>
      <c r="D78" s="53">
        <f>SUMPRODUCT('[2]表九（录入表）'!E$6:E$345*(LEFT('[2]表九（录入表）'!$B$6:$B$345,LEN($A78))=$A78))</f>
        <v>0</v>
      </c>
      <c r="E78" s="53">
        <f ca="1">SUMPRODUCT('[2]表九（录入表）'!F$6:F$345*(LEFT('[2]表九（录入表）'!$B$6:$B$345,LEN($A78))=$A78))</f>
        <v>0</v>
      </c>
      <c r="F78" s="74" t="str">
        <f ca="1" t="shared" si="2"/>
        <v/>
      </c>
      <c r="G78" s="74" t="str">
        <f ca="1" t="shared" si="3"/>
        <v/>
      </c>
    </row>
    <row r="79" ht="15" spans="1:7">
      <c r="A79" s="72" t="s">
        <v>2185</v>
      </c>
      <c r="B79" s="49" t="s">
        <v>2186</v>
      </c>
      <c r="C79" s="62">
        <f>SUMPRODUCT('[2]表九（录入表）'!D$6:D$345*(LEFT('[2]表九（录入表）'!$B$6:$B$345,LEN($A79))=$A79))</f>
        <v>0</v>
      </c>
      <c r="D79" s="62">
        <f>SUMPRODUCT('[2]表九（录入表）'!E$6:E$345*(LEFT('[2]表九（录入表）'!$B$6:$B$345,LEN($A79))=$A79))</f>
        <v>177800</v>
      </c>
      <c r="E79" s="62">
        <f ca="1">SUMPRODUCT('[2]表九（录入表）'!F$6:F$345*(LEFT('[2]表九（录入表）'!$B$6:$B$345,LEN($A79))=$A79))</f>
        <v>0</v>
      </c>
      <c r="F79" s="74" t="str">
        <f ca="1" t="shared" si="2"/>
        <v/>
      </c>
      <c r="G79" s="74">
        <f ca="1" t="shared" si="3"/>
        <v>0</v>
      </c>
    </row>
    <row r="80" ht="15" spans="1:7">
      <c r="A80" s="72" t="s">
        <v>2360</v>
      </c>
      <c r="B80" s="49" t="s">
        <v>2361</v>
      </c>
      <c r="C80" s="53">
        <f>SUMPRODUCT('[2]表九（录入表）'!D$6:D$345*(LEFT('[2]表九（录入表）'!$B$6:$B$345,LEN($A80))=$A80))</f>
        <v>0</v>
      </c>
      <c r="D80" s="53">
        <f>SUMPRODUCT('[2]表九（录入表）'!E$6:E$345*(LEFT('[2]表九（录入表）'!$B$6:$B$345,LEN($A80))=$A80))</f>
        <v>177800</v>
      </c>
      <c r="E80" s="53">
        <f ca="1">SUMPRODUCT('[2]表九（录入表）'!F$6:F$345*(LEFT('[2]表九（录入表）'!$B$6:$B$345,LEN($A80))=$A80))</f>
        <v>0</v>
      </c>
      <c r="F80" s="74" t="str">
        <f ca="1" t="shared" si="2"/>
        <v/>
      </c>
      <c r="G80" s="74">
        <f ca="1" t="shared" si="3"/>
        <v>0</v>
      </c>
    </row>
    <row r="81" ht="15" spans="1:7">
      <c r="A81" s="72" t="s">
        <v>2362</v>
      </c>
      <c r="B81" s="49" t="s">
        <v>2363</v>
      </c>
      <c r="C81" s="62">
        <f>SUMPRODUCT('[2]表九（录入表）'!D$6:D$345*(LEFT('[2]表九（录入表）'!$B$6:$B$345,LEN($A81))=$A81))</f>
        <v>0</v>
      </c>
      <c r="D81" s="62">
        <f>SUMPRODUCT('[2]表九（录入表）'!E$6:E$345*(LEFT('[2]表九（录入表）'!$B$6:$B$345,LEN($A81))=$A81))</f>
        <v>0</v>
      </c>
      <c r="E81" s="62">
        <f ca="1">SUMPRODUCT('[2]表九（录入表）'!F$6:F$345*(LEFT('[2]表九（录入表）'!$B$6:$B$345,LEN($A81))=$A81))</f>
        <v>0</v>
      </c>
      <c r="F81" s="74" t="str">
        <f ca="1" t="shared" si="2"/>
        <v/>
      </c>
      <c r="G81" s="74" t="str">
        <f ca="1" t="shared" si="3"/>
        <v/>
      </c>
    </row>
    <row r="82" ht="15" spans="1:7">
      <c r="A82" s="72" t="s">
        <v>2364</v>
      </c>
      <c r="B82" s="49" t="s">
        <v>2365</v>
      </c>
      <c r="C82" s="53">
        <f>SUMPRODUCT('[2]表九（录入表）'!D$6:D$345*(LEFT('[2]表九（录入表）'!$B$6:$B$345,LEN($A82))=$A82))</f>
        <v>0</v>
      </c>
      <c r="D82" s="53">
        <f>SUMPRODUCT('[2]表九（录入表）'!E$6:E$345*(LEFT('[2]表九（录入表）'!$B$6:$B$345,LEN($A82))=$A82))</f>
        <v>0</v>
      </c>
      <c r="E82" s="53">
        <f ca="1">SUMPRODUCT('[2]表九（录入表）'!F$6:F$345*(LEFT('[2]表九（录入表）'!$B$6:$B$345,LEN($A82))=$A82))</f>
        <v>0</v>
      </c>
      <c r="F82" s="74" t="str">
        <f ca="1" t="shared" si="2"/>
        <v/>
      </c>
      <c r="G82" s="74" t="str">
        <f ca="1" t="shared" si="3"/>
        <v/>
      </c>
    </row>
    <row r="83" ht="15" spans="1:7">
      <c r="A83" s="76"/>
      <c r="B83" s="56"/>
      <c r="C83" s="77"/>
      <c r="D83" s="77"/>
      <c r="E83" s="77"/>
      <c r="F83" s="76"/>
      <c r="G83" s="76"/>
    </row>
    <row r="84" ht="15" spans="1:7">
      <c r="A84" s="72" t="s">
        <v>2209</v>
      </c>
      <c r="B84" s="49" t="s">
        <v>2210</v>
      </c>
      <c r="C84" s="62">
        <f>SUMPRODUCT('[2]表九（录入表）'!D$6:D$345*(LEFT('[2]表九（录入表）'!$B$6:$B$345,LEN($A84))=$A84))</f>
        <v>0</v>
      </c>
      <c r="D84" s="62">
        <f>SUMPRODUCT('[2]表九（录入表）'!E$6:E$345*(LEFT('[2]表九（录入表）'!$B$6:$B$345,LEN($A84))=$A84))</f>
        <v>0</v>
      </c>
      <c r="E84" s="62">
        <f ca="1">SUMPRODUCT('[2]表九（录入表）'!F$6:F$345*(LEFT('[2]表九（录入表）'!$B$6:$B$345,LEN($A84))=$A84))</f>
        <v>0</v>
      </c>
      <c r="F84" s="74" t="str">
        <f ca="1" t="shared" ref="F84:F86" si="4">IFERROR($E84/C84,"")</f>
        <v/>
      </c>
      <c r="G84" s="74" t="str">
        <f ca="1" t="shared" ref="G84:G86" si="5">IFERROR($E84/D84,"")</f>
        <v/>
      </c>
    </row>
    <row r="85" ht="15" spans="1:7">
      <c r="A85" s="72" t="s">
        <v>2211</v>
      </c>
      <c r="B85" s="49" t="s">
        <v>2212</v>
      </c>
      <c r="C85" s="62">
        <f>SUMPRODUCT('[2]表九（录入表）'!D$6:D$345*(LEFT('[2]表九（录入表）'!$B$6:$B$345,LEN($A85))=$A85))</f>
        <v>0</v>
      </c>
      <c r="D85" s="62">
        <f>SUMPRODUCT('[2]表九（录入表）'!E$6:E$345*(LEFT('[2]表九（录入表）'!$B$6:$B$345,LEN($A85))=$A85))</f>
        <v>0</v>
      </c>
      <c r="E85" s="62">
        <f ca="1">SUMPRODUCT('[2]表九（录入表）'!F$6:F$345*(LEFT('[2]表九（录入表）'!$B$6:$B$345,LEN($A85))=$A85))</f>
        <v>0</v>
      </c>
      <c r="F85" s="74" t="str">
        <f ca="1" t="shared" si="4"/>
        <v/>
      </c>
      <c r="G85" s="74" t="str">
        <f ca="1" t="shared" si="5"/>
        <v/>
      </c>
    </row>
    <row r="86" ht="15" spans="1:7">
      <c r="A86" s="72" t="s">
        <v>2366</v>
      </c>
      <c r="B86" s="49" t="s">
        <v>2367</v>
      </c>
      <c r="C86" s="53">
        <f>SUMPRODUCT('[2]表九（录入表）'!D$6:D$345*(LEFT('[2]表九（录入表）'!$B$6:$B$345,LEN($A86))=$A86))</f>
        <v>0</v>
      </c>
      <c r="D86" s="53">
        <f>SUMPRODUCT('[2]表九（录入表）'!E$6:E$345*(LEFT('[2]表九（录入表）'!$B$6:$B$345,LEN($A86))=$A86))</f>
        <v>0</v>
      </c>
      <c r="E86" s="53">
        <f ca="1">SUMPRODUCT('[2]表九（录入表）'!F$6:F$345*(LEFT('[2]表九（录入表）'!$B$6:$B$345,LEN($A86))=$A86))</f>
        <v>0</v>
      </c>
      <c r="F86" s="74" t="str">
        <f ca="1" t="shared" si="4"/>
        <v/>
      </c>
      <c r="G86" s="74" t="str">
        <f ca="1" t="shared" si="5"/>
        <v/>
      </c>
    </row>
    <row r="87" ht="15" spans="1:7">
      <c r="A87" s="48"/>
      <c r="B87" s="49"/>
      <c r="C87" s="58"/>
      <c r="D87" s="59"/>
      <c r="E87" s="59"/>
      <c r="F87" s="59"/>
      <c r="G87" s="59"/>
    </row>
    <row r="88" ht="15" spans="1:7">
      <c r="A88" s="48"/>
      <c r="B88" s="61" t="s">
        <v>2223</v>
      </c>
      <c r="C88" s="62">
        <f>SUM(C59,C60,C84)</f>
        <v>331322</v>
      </c>
      <c r="D88" s="63">
        <f>SUM(D59,D60,D84)</f>
        <v>497008</v>
      </c>
      <c r="E88" s="63">
        <f ca="1">SUM(E59,E60,E84)</f>
        <v>297607</v>
      </c>
      <c r="F88" s="74">
        <f ca="1">IFERROR($E88/C88,"")</f>
        <v>0.898240986110189</v>
      </c>
      <c r="G88" s="74">
        <f ca="1">IFERROR($E88/D88,"")</f>
        <v>0.598797202459518</v>
      </c>
    </row>
  </sheetData>
  <mergeCells count="7">
    <mergeCell ref="A2:G2"/>
    <mergeCell ref="A4:G4"/>
    <mergeCell ref="E5:G5"/>
    <mergeCell ref="A5:A6"/>
    <mergeCell ref="B5:B6"/>
    <mergeCell ref="C5:C6"/>
    <mergeCell ref="D5:D6"/>
  </mergeCells>
  <pageMargins left="0.75" right="0.75" top="1" bottom="1" header="0.5" footer="0.5"/>
  <pageSetup paperSize="9" scale="5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9"/>
  <sheetViews>
    <sheetView topLeftCell="A337" workbookViewId="0">
      <selection activeCell="B351" sqref="B351"/>
    </sheetView>
  </sheetViews>
  <sheetFormatPr defaultColWidth="8.775" defaultRowHeight="13.5" outlineLevelCol="6"/>
  <cols>
    <col min="1" max="1" width="9.88333333333333" style="36" customWidth="1"/>
    <col min="2" max="2" width="42.6666666666667" style="36" customWidth="1"/>
    <col min="3" max="5" width="10.775" style="36" customWidth="1"/>
    <col min="6" max="7" width="8.44166666666667" style="40" customWidth="1"/>
    <col min="8" max="16384" width="8.775" style="36"/>
  </cols>
  <sheetData>
    <row r="1" s="36" customFormat="1" spans="6:7">
      <c r="F1" s="40"/>
      <c r="G1" s="40"/>
    </row>
    <row r="2" s="37" customFormat="1" ht="23.25" spans="1:7">
      <c r="A2" s="41" t="s">
        <v>3026</v>
      </c>
      <c r="B2" s="41"/>
      <c r="C2" s="41"/>
      <c r="D2" s="41"/>
      <c r="E2" s="41"/>
      <c r="F2" s="41"/>
      <c r="G2" s="41"/>
    </row>
    <row r="3" s="36" customFormat="1" ht="14.25" customHeight="1" spans="6:7">
      <c r="F3" s="40"/>
      <c r="G3" s="42" t="s">
        <v>1</v>
      </c>
    </row>
    <row r="4" s="36" customFormat="1" ht="28.2" customHeight="1" spans="1:7">
      <c r="A4" s="43" t="s">
        <v>2369</v>
      </c>
      <c r="B4" s="43"/>
      <c r="C4" s="43"/>
      <c r="D4" s="43"/>
      <c r="E4" s="43"/>
      <c r="F4" s="43"/>
      <c r="G4" s="43"/>
    </row>
    <row r="5" s="38" customFormat="1" ht="19.5" customHeight="1" spans="1:7">
      <c r="A5" s="44" t="s">
        <v>103</v>
      </c>
      <c r="B5" s="45" t="s">
        <v>99</v>
      </c>
      <c r="C5" s="44" t="s">
        <v>3027</v>
      </c>
      <c r="D5" s="46" t="s">
        <v>3024</v>
      </c>
      <c r="E5" s="44" t="s">
        <v>35</v>
      </c>
      <c r="F5" s="44"/>
      <c r="G5" s="44"/>
    </row>
    <row r="6" s="38" customFormat="1" ht="60" customHeight="1" spans="1:7">
      <c r="A6" s="44"/>
      <c r="B6" s="45"/>
      <c r="C6" s="44"/>
      <c r="D6" s="44"/>
      <c r="E6" s="44" t="s">
        <v>2036</v>
      </c>
      <c r="F6" s="47" t="s">
        <v>2037</v>
      </c>
      <c r="G6" s="47" t="s">
        <v>2038</v>
      </c>
    </row>
    <row r="7" s="36" customFormat="1" ht="17.1" customHeight="1" spans="1:7">
      <c r="A7" s="48" t="s">
        <v>2370</v>
      </c>
      <c r="B7" s="49" t="s">
        <v>2371</v>
      </c>
      <c r="C7" s="50">
        <v>0</v>
      </c>
      <c r="D7" s="50">
        <v>0</v>
      </c>
      <c r="E7" s="50">
        <v>0</v>
      </c>
      <c r="F7" s="51" t="s">
        <v>2061</v>
      </c>
      <c r="G7" s="51" t="s">
        <v>2061</v>
      </c>
    </row>
    <row r="8" s="36" customFormat="1" ht="17.1" customHeight="1" spans="1:7">
      <c r="A8" s="48" t="s">
        <v>2372</v>
      </c>
      <c r="B8" s="49" t="s">
        <v>2373</v>
      </c>
      <c r="C8" s="50">
        <v>0</v>
      </c>
      <c r="D8" s="52">
        <v>0</v>
      </c>
      <c r="E8" s="52">
        <v>0</v>
      </c>
      <c r="F8" s="51" t="s">
        <v>2061</v>
      </c>
      <c r="G8" s="51" t="s">
        <v>2061</v>
      </c>
    </row>
    <row r="9" s="36" customFormat="1" ht="17.1" customHeight="1" spans="1:7">
      <c r="A9" s="48" t="s">
        <v>2374</v>
      </c>
      <c r="B9" s="49" t="s">
        <v>2375</v>
      </c>
      <c r="C9" s="53">
        <v>0</v>
      </c>
      <c r="D9" s="54">
        <v>0</v>
      </c>
      <c r="E9" s="54">
        <v>0</v>
      </c>
      <c r="F9" s="51" t="s">
        <v>2061</v>
      </c>
      <c r="G9" s="51" t="s">
        <v>2061</v>
      </c>
    </row>
    <row r="10" s="36" customFormat="1" ht="17.1" customHeight="1" spans="1:7">
      <c r="A10" s="48" t="s">
        <v>2376</v>
      </c>
      <c r="B10" s="49" t="s">
        <v>655</v>
      </c>
      <c r="C10" s="53">
        <v>0</v>
      </c>
      <c r="D10" s="54">
        <v>0</v>
      </c>
      <c r="E10" s="54">
        <v>0</v>
      </c>
      <c r="F10" s="51" t="s">
        <v>2061</v>
      </c>
      <c r="G10" s="51" t="s">
        <v>2061</v>
      </c>
    </row>
    <row r="11" s="36" customFormat="1" ht="17.1" customHeight="1" spans="1:7">
      <c r="A11" s="48" t="s">
        <v>2377</v>
      </c>
      <c r="B11" s="49" t="s">
        <v>2378</v>
      </c>
      <c r="C11" s="53">
        <v>0</v>
      </c>
      <c r="D11" s="54">
        <v>0</v>
      </c>
      <c r="E11" s="54">
        <v>0</v>
      </c>
      <c r="F11" s="51" t="s">
        <v>2061</v>
      </c>
      <c r="G11" s="51" t="s">
        <v>2061</v>
      </c>
    </row>
    <row r="12" s="36" customFormat="1" ht="17.1" customHeight="1" spans="1:7">
      <c r="A12" s="48" t="s">
        <v>2379</v>
      </c>
      <c r="B12" s="49" t="s">
        <v>2380</v>
      </c>
      <c r="C12" s="53">
        <v>0</v>
      </c>
      <c r="D12" s="54">
        <v>0</v>
      </c>
      <c r="E12" s="54">
        <v>0</v>
      </c>
      <c r="F12" s="51" t="s">
        <v>2061</v>
      </c>
      <c r="G12" s="51" t="s">
        <v>2061</v>
      </c>
    </row>
    <row r="13" s="36" customFormat="1" ht="17.1" customHeight="1" spans="1:7">
      <c r="A13" s="48" t="s">
        <v>2381</v>
      </c>
      <c r="B13" s="49" t="s">
        <v>719</v>
      </c>
      <c r="C13" s="53">
        <v>0</v>
      </c>
      <c r="D13" s="54">
        <v>0</v>
      </c>
      <c r="E13" s="54">
        <v>0</v>
      </c>
      <c r="F13" s="51" t="s">
        <v>2061</v>
      </c>
      <c r="G13" s="51" t="s">
        <v>2061</v>
      </c>
    </row>
    <row r="14" s="36" customFormat="1" ht="17.1" customHeight="1" spans="1:7">
      <c r="A14" s="48" t="s">
        <v>2382</v>
      </c>
      <c r="B14" s="49" t="s">
        <v>2383</v>
      </c>
      <c r="C14" s="50">
        <v>0</v>
      </c>
      <c r="D14" s="52">
        <v>0</v>
      </c>
      <c r="E14" s="52">
        <v>0</v>
      </c>
      <c r="F14" s="51" t="s">
        <v>2061</v>
      </c>
      <c r="G14" s="51" t="s">
        <v>2061</v>
      </c>
    </row>
    <row r="15" s="36" customFormat="1" ht="17.1" customHeight="1" spans="1:7">
      <c r="A15" s="48" t="s">
        <v>2384</v>
      </c>
      <c r="B15" s="49" t="s">
        <v>2385</v>
      </c>
      <c r="C15" s="50">
        <v>0</v>
      </c>
      <c r="D15" s="50">
        <v>0</v>
      </c>
      <c r="E15" s="50">
        <v>0</v>
      </c>
      <c r="F15" s="51" t="s">
        <v>2061</v>
      </c>
      <c r="G15" s="51" t="s">
        <v>2061</v>
      </c>
    </row>
    <row r="16" s="36" customFormat="1" ht="17.1" customHeight="1" spans="1:7">
      <c r="A16" s="48" t="s">
        <v>2386</v>
      </c>
      <c r="B16" s="49" t="s">
        <v>2387</v>
      </c>
      <c r="C16" s="53">
        <v>0</v>
      </c>
      <c r="D16" s="53">
        <v>0</v>
      </c>
      <c r="E16" s="53">
        <v>0</v>
      </c>
      <c r="F16" s="51" t="s">
        <v>2061</v>
      </c>
      <c r="G16" s="51" t="s">
        <v>2061</v>
      </c>
    </row>
    <row r="17" s="36" customFormat="1" ht="17.1" customHeight="1" spans="1:7">
      <c r="A17" s="48" t="s">
        <v>2388</v>
      </c>
      <c r="B17" s="49" t="s">
        <v>2389</v>
      </c>
      <c r="C17" s="53">
        <v>0</v>
      </c>
      <c r="D17" s="54">
        <v>0</v>
      </c>
      <c r="E17" s="54">
        <v>0</v>
      </c>
      <c r="F17" s="51" t="s">
        <v>2061</v>
      </c>
      <c r="G17" s="51" t="s">
        <v>2061</v>
      </c>
    </row>
    <row r="18" s="36" customFormat="1" ht="17.1" customHeight="1" spans="1:7">
      <c r="A18" s="48" t="s">
        <v>2390</v>
      </c>
      <c r="B18" s="49" t="s">
        <v>2391</v>
      </c>
      <c r="C18" s="53">
        <v>0</v>
      </c>
      <c r="D18" s="54">
        <v>0</v>
      </c>
      <c r="E18" s="54">
        <v>0</v>
      </c>
      <c r="F18" s="51" t="s">
        <v>2061</v>
      </c>
      <c r="G18" s="51" t="s">
        <v>2061</v>
      </c>
    </row>
    <row r="19" s="36" customFormat="1" ht="17.1" customHeight="1" spans="1:7">
      <c r="A19" s="48" t="s">
        <v>2392</v>
      </c>
      <c r="B19" s="49" t="s">
        <v>2393</v>
      </c>
      <c r="C19" s="53">
        <v>0</v>
      </c>
      <c r="D19" s="54">
        <v>0</v>
      </c>
      <c r="E19" s="54">
        <v>0</v>
      </c>
      <c r="F19" s="51" t="s">
        <v>2061</v>
      </c>
      <c r="G19" s="51" t="s">
        <v>2061</v>
      </c>
    </row>
    <row r="20" s="36" customFormat="1" ht="17.1" customHeight="1" spans="1:7">
      <c r="A20" s="48" t="s">
        <v>2394</v>
      </c>
      <c r="B20" s="49" t="s">
        <v>2395</v>
      </c>
      <c r="C20" s="53">
        <v>0</v>
      </c>
      <c r="D20" s="54">
        <v>0</v>
      </c>
      <c r="E20" s="54">
        <v>0</v>
      </c>
      <c r="F20" s="51" t="s">
        <v>2061</v>
      </c>
      <c r="G20" s="51" t="s">
        <v>2061</v>
      </c>
    </row>
    <row r="21" s="36" customFormat="1" ht="17.1" customHeight="1" spans="1:7">
      <c r="A21" s="48" t="s">
        <v>2396</v>
      </c>
      <c r="B21" s="55" t="s">
        <v>2397</v>
      </c>
      <c r="C21" s="53">
        <v>0</v>
      </c>
      <c r="D21" s="54">
        <v>0</v>
      </c>
      <c r="E21" s="54">
        <v>0</v>
      </c>
      <c r="F21" s="51" t="s">
        <v>2061</v>
      </c>
      <c r="G21" s="51" t="s">
        <v>2061</v>
      </c>
    </row>
    <row r="22" s="36" customFormat="1" ht="17.1" customHeight="1" spans="1:7">
      <c r="A22" s="48" t="s">
        <v>2398</v>
      </c>
      <c r="B22" s="55" t="s">
        <v>2373</v>
      </c>
      <c r="C22" s="50">
        <v>0</v>
      </c>
      <c r="D22" s="50">
        <v>0</v>
      </c>
      <c r="E22" s="50">
        <v>0</v>
      </c>
      <c r="F22" s="51" t="s">
        <v>2061</v>
      </c>
      <c r="G22" s="51" t="s">
        <v>2061</v>
      </c>
    </row>
    <row r="23" s="36" customFormat="1" ht="17.1" customHeight="1" spans="1:7">
      <c r="A23" s="48" t="s">
        <v>2399</v>
      </c>
      <c r="B23" s="49" t="s">
        <v>2400</v>
      </c>
      <c r="C23" s="53">
        <v>0</v>
      </c>
      <c r="D23" s="54">
        <v>0</v>
      </c>
      <c r="E23" s="54">
        <v>0</v>
      </c>
      <c r="F23" s="51" t="s">
        <v>2061</v>
      </c>
      <c r="G23" s="51" t="s">
        <v>2061</v>
      </c>
    </row>
    <row r="24" s="36" customFormat="1" ht="17.1" customHeight="1" spans="1:7">
      <c r="A24" s="48" t="s">
        <v>2401</v>
      </c>
      <c r="B24" s="49" t="s">
        <v>2402</v>
      </c>
      <c r="C24" s="53">
        <v>0</v>
      </c>
      <c r="D24" s="54">
        <v>0</v>
      </c>
      <c r="E24" s="54">
        <v>0</v>
      </c>
      <c r="F24" s="51" t="s">
        <v>2061</v>
      </c>
      <c r="G24" s="51" t="s">
        <v>2061</v>
      </c>
    </row>
    <row r="25" s="36" customFormat="1" ht="17.1" customHeight="1" spans="1:7">
      <c r="A25" s="48" t="s">
        <v>2403</v>
      </c>
      <c r="B25" s="49" t="s">
        <v>2404</v>
      </c>
      <c r="C25" s="53">
        <v>0</v>
      </c>
      <c r="D25" s="54">
        <v>0</v>
      </c>
      <c r="E25" s="54">
        <v>0</v>
      </c>
      <c r="F25" s="51" t="s">
        <v>2061</v>
      </c>
      <c r="G25" s="51" t="s">
        <v>2061</v>
      </c>
    </row>
    <row r="26" s="36" customFormat="1" ht="17.1" customHeight="1" spans="1:7">
      <c r="A26" s="48" t="s">
        <v>2405</v>
      </c>
      <c r="B26" s="49" t="s">
        <v>2406</v>
      </c>
      <c r="C26" s="53">
        <v>0</v>
      </c>
      <c r="D26" s="54">
        <v>0</v>
      </c>
      <c r="E26" s="54">
        <v>0</v>
      </c>
      <c r="F26" s="51" t="s">
        <v>2061</v>
      </c>
      <c r="G26" s="51" t="s">
        <v>2061</v>
      </c>
    </row>
    <row r="27" s="36" customFormat="1" ht="17.1" customHeight="1" spans="1:7">
      <c r="A27" s="48" t="s">
        <v>2407</v>
      </c>
      <c r="B27" s="49" t="s">
        <v>2408</v>
      </c>
      <c r="C27" s="53">
        <v>0</v>
      </c>
      <c r="D27" s="54">
        <v>0</v>
      </c>
      <c r="E27" s="54">
        <v>0</v>
      </c>
      <c r="F27" s="51" t="s">
        <v>2061</v>
      </c>
      <c r="G27" s="51" t="s">
        <v>2061</v>
      </c>
    </row>
    <row r="28" s="36" customFormat="1" ht="17.1" customHeight="1" spans="1:7">
      <c r="A28" s="48" t="s">
        <v>2409</v>
      </c>
      <c r="B28" s="49" t="s">
        <v>2410</v>
      </c>
      <c r="C28" s="53">
        <v>0</v>
      </c>
      <c r="D28" s="53">
        <v>0</v>
      </c>
      <c r="E28" s="53">
        <v>0</v>
      </c>
      <c r="F28" s="51" t="s">
        <v>2061</v>
      </c>
      <c r="G28" s="51" t="s">
        <v>2061</v>
      </c>
    </row>
    <row r="29" s="36" customFormat="1" ht="17.1" customHeight="1" spans="1:7">
      <c r="A29" s="48" t="s">
        <v>2411</v>
      </c>
      <c r="B29" s="49" t="s">
        <v>2412</v>
      </c>
      <c r="C29" s="50">
        <v>0</v>
      </c>
      <c r="D29" s="52">
        <v>2</v>
      </c>
      <c r="E29" s="52">
        <v>0</v>
      </c>
      <c r="F29" s="51" t="s">
        <v>2061</v>
      </c>
      <c r="G29" s="51">
        <v>0</v>
      </c>
    </row>
    <row r="30" s="36" customFormat="1" ht="17.1" customHeight="1" spans="1:7">
      <c r="A30" s="48" t="s">
        <v>2413</v>
      </c>
      <c r="B30" s="49" t="s">
        <v>2414</v>
      </c>
      <c r="C30" s="50">
        <v>0</v>
      </c>
      <c r="D30" s="52">
        <v>2</v>
      </c>
      <c r="E30" s="52">
        <v>0</v>
      </c>
      <c r="F30" s="51" t="s">
        <v>2061</v>
      </c>
      <c r="G30" s="51">
        <v>0</v>
      </c>
    </row>
    <row r="31" s="36" customFormat="1" ht="17.1" customHeight="1" spans="1:7">
      <c r="A31" s="48" t="s">
        <v>2415</v>
      </c>
      <c r="B31" s="49" t="s">
        <v>2416</v>
      </c>
      <c r="C31" s="53">
        <v>0</v>
      </c>
      <c r="D31" s="53">
        <v>0</v>
      </c>
      <c r="E31" s="53">
        <v>0</v>
      </c>
      <c r="F31" s="51" t="s">
        <v>2061</v>
      </c>
      <c r="G31" s="51" t="s">
        <v>2061</v>
      </c>
    </row>
    <row r="32" s="36" customFormat="1" ht="17.1" customHeight="1" spans="1:7">
      <c r="A32" s="48" t="s">
        <v>2417</v>
      </c>
      <c r="B32" s="49" t="s">
        <v>2418</v>
      </c>
      <c r="C32" s="53">
        <v>0</v>
      </c>
      <c r="D32" s="53">
        <v>2</v>
      </c>
      <c r="E32" s="53">
        <v>0</v>
      </c>
      <c r="F32" s="51" t="s">
        <v>2061</v>
      </c>
      <c r="G32" s="51">
        <v>0</v>
      </c>
    </row>
    <row r="33" s="36" customFormat="1" ht="17.1" customHeight="1" spans="1:7">
      <c r="A33" s="48" t="s">
        <v>2419</v>
      </c>
      <c r="B33" s="49" t="s">
        <v>2420</v>
      </c>
      <c r="C33" s="53">
        <v>0</v>
      </c>
      <c r="D33" s="54">
        <v>0</v>
      </c>
      <c r="E33" s="54">
        <v>0</v>
      </c>
      <c r="F33" s="51" t="s">
        <v>2061</v>
      </c>
      <c r="G33" s="51" t="s">
        <v>2061</v>
      </c>
    </row>
    <row r="34" s="36" customFormat="1" ht="17.1" customHeight="1" spans="1:7">
      <c r="A34" s="48" t="s">
        <v>2421</v>
      </c>
      <c r="B34" s="49" t="s">
        <v>2422</v>
      </c>
      <c r="C34" s="53">
        <v>0</v>
      </c>
      <c r="D34" s="54">
        <v>0</v>
      </c>
      <c r="E34" s="54">
        <v>0</v>
      </c>
      <c r="F34" s="51" t="s">
        <v>2061</v>
      </c>
      <c r="G34" s="51" t="s">
        <v>2061</v>
      </c>
    </row>
    <row r="35" s="36" customFormat="1" ht="17.1" customHeight="1" spans="1:7">
      <c r="A35" s="48" t="s">
        <v>2423</v>
      </c>
      <c r="B35" s="49" t="s">
        <v>2424</v>
      </c>
      <c r="C35" s="53">
        <v>0</v>
      </c>
      <c r="D35" s="54">
        <v>0</v>
      </c>
      <c r="E35" s="54">
        <v>0</v>
      </c>
      <c r="F35" s="51" t="s">
        <v>2061</v>
      </c>
      <c r="G35" s="51" t="s">
        <v>2061</v>
      </c>
    </row>
    <row r="36" s="36" customFormat="1" ht="17.1" customHeight="1" spans="1:7">
      <c r="A36" s="48" t="s">
        <v>2425</v>
      </c>
      <c r="B36" s="49" t="s">
        <v>2426</v>
      </c>
      <c r="C36" s="50">
        <v>0</v>
      </c>
      <c r="D36" s="52">
        <v>0</v>
      </c>
      <c r="E36" s="52">
        <v>0</v>
      </c>
      <c r="F36" s="51" t="s">
        <v>2061</v>
      </c>
      <c r="G36" s="51" t="s">
        <v>2061</v>
      </c>
    </row>
    <row r="37" s="36" customFormat="1" ht="17.1" customHeight="1" spans="1:7">
      <c r="A37" s="48" t="s">
        <v>2427</v>
      </c>
      <c r="B37" s="49" t="s">
        <v>2428</v>
      </c>
      <c r="C37" s="53">
        <v>0</v>
      </c>
      <c r="D37" s="53">
        <v>0</v>
      </c>
      <c r="E37" s="53">
        <v>0</v>
      </c>
      <c r="F37" s="51" t="s">
        <v>2061</v>
      </c>
      <c r="G37" s="51" t="s">
        <v>2061</v>
      </c>
    </row>
    <row r="38" s="36" customFormat="1" ht="17.1" customHeight="1" spans="1:7">
      <c r="A38" s="48" t="s">
        <v>2429</v>
      </c>
      <c r="B38" s="49" t="s">
        <v>2430</v>
      </c>
      <c r="C38" s="53">
        <v>0</v>
      </c>
      <c r="D38" s="54">
        <v>0</v>
      </c>
      <c r="E38" s="54">
        <v>0</v>
      </c>
      <c r="F38" s="51" t="s">
        <v>2061</v>
      </c>
      <c r="G38" s="51" t="s">
        <v>2061</v>
      </c>
    </row>
    <row r="39" s="36" customFormat="1" ht="17.1" customHeight="1" spans="1:7">
      <c r="A39" s="48" t="s">
        <v>2431</v>
      </c>
      <c r="B39" s="49" t="s">
        <v>2432</v>
      </c>
      <c r="C39" s="53">
        <v>0</v>
      </c>
      <c r="D39" s="54">
        <v>0</v>
      </c>
      <c r="E39" s="54">
        <v>0</v>
      </c>
      <c r="F39" s="51" t="s">
        <v>2061</v>
      </c>
      <c r="G39" s="51" t="s">
        <v>2061</v>
      </c>
    </row>
    <row r="40" s="36" customFormat="1" ht="17.1" customHeight="1" spans="1:7">
      <c r="A40" s="48" t="s">
        <v>2433</v>
      </c>
      <c r="B40" s="49" t="s">
        <v>2434</v>
      </c>
      <c r="C40" s="53">
        <v>0</v>
      </c>
      <c r="D40" s="54">
        <v>0</v>
      </c>
      <c r="E40" s="54">
        <v>0</v>
      </c>
      <c r="F40" s="51" t="s">
        <v>2061</v>
      </c>
      <c r="G40" s="51" t="s">
        <v>2061</v>
      </c>
    </row>
    <row r="41" s="36" customFormat="1" ht="17.1" customHeight="1" spans="1:7">
      <c r="A41" s="48" t="s">
        <v>2435</v>
      </c>
      <c r="B41" s="49" t="s">
        <v>2436</v>
      </c>
      <c r="C41" s="53">
        <v>0</v>
      </c>
      <c r="D41" s="54">
        <v>0</v>
      </c>
      <c r="E41" s="54">
        <v>0</v>
      </c>
      <c r="F41" s="51" t="s">
        <v>2061</v>
      </c>
      <c r="G41" s="51" t="s">
        <v>2061</v>
      </c>
    </row>
    <row r="42" s="36" customFormat="1" ht="17.1" customHeight="1" spans="1:7">
      <c r="A42" s="48" t="s">
        <v>2437</v>
      </c>
      <c r="B42" s="49" t="s">
        <v>2438</v>
      </c>
      <c r="C42" s="50">
        <v>0</v>
      </c>
      <c r="D42" s="50">
        <v>0</v>
      </c>
      <c r="E42" s="50">
        <v>0</v>
      </c>
      <c r="F42" s="51" t="s">
        <v>2061</v>
      </c>
      <c r="G42" s="51" t="s">
        <v>2061</v>
      </c>
    </row>
    <row r="43" s="36" customFormat="1" ht="17.1" customHeight="1" spans="1:7">
      <c r="A43" s="48" t="s">
        <v>2439</v>
      </c>
      <c r="B43" s="49" t="s">
        <v>2440</v>
      </c>
      <c r="C43" s="53">
        <v>0</v>
      </c>
      <c r="D43" s="53">
        <v>0</v>
      </c>
      <c r="E43" s="53">
        <v>0</v>
      </c>
      <c r="F43" s="51" t="s">
        <v>2061</v>
      </c>
      <c r="G43" s="51" t="s">
        <v>2061</v>
      </c>
    </row>
    <row r="44" s="36" customFormat="1" ht="17.1" customHeight="1" spans="1:7">
      <c r="A44" s="48" t="s">
        <v>2441</v>
      </c>
      <c r="B44" s="49" t="s">
        <v>2442</v>
      </c>
      <c r="C44" s="53">
        <v>0</v>
      </c>
      <c r="D44" s="54">
        <v>0</v>
      </c>
      <c r="E44" s="54">
        <v>0</v>
      </c>
      <c r="F44" s="51" t="s">
        <v>2061</v>
      </c>
      <c r="G44" s="51" t="s">
        <v>2061</v>
      </c>
    </row>
    <row r="45" s="36" customFormat="1" ht="17.1" customHeight="1" spans="1:7">
      <c r="A45" s="48" t="s">
        <v>2443</v>
      </c>
      <c r="B45" s="49" t="s">
        <v>2373</v>
      </c>
      <c r="C45" s="50">
        <v>0</v>
      </c>
      <c r="D45" s="52">
        <v>0</v>
      </c>
      <c r="E45" s="52">
        <v>0</v>
      </c>
      <c r="F45" s="51" t="s">
        <v>2061</v>
      </c>
      <c r="G45" s="51" t="s">
        <v>2061</v>
      </c>
    </row>
    <row r="46" s="36" customFormat="1" ht="17.1" customHeight="1" spans="1:7">
      <c r="A46" s="48" t="s">
        <v>2444</v>
      </c>
      <c r="B46" s="49" t="s">
        <v>2445</v>
      </c>
      <c r="C46" s="53">
        <v>0</v>
      </c>
      <c r="D46" s="54">
        <v>0</v>
      </c>
      <c r="E46" s="54">
        <v>0</v>
      </c>
      <c r="F46" s="51" t="s">
        <v>2061</v>
      </c>
      <c r="G46" s="51" t="s">
        <v>2061</v>
      </c>
    </row>
    <row r="47" s="39" customFormat="1" ht="17.1" customHeight="1" spans="1:7">
      <c r="A47" s="48" t="s">
        <v>2446</v>
      </c>
      <c r="B47" s="49" t="s">
        <v>2447</v>
      </c>
      <c r="C47" s="53">
        <v>0</v>
      </c>
      <c r="D47" s="54">
        <v>0</v>
      </c>
      <c r="E47" s="54">
        <v>0</v>
      </c>
      <c r="F47" s="51" t="s">
        <v>2061</v>
      </c>
      <c r="G47" s="51" t="s">
        <v>2061</v>
      </c>
    </row>
    <row r="48" s="36" customFormat="1" ht="17.1" customHeight="1" spans="1:7">
      <c r="A48" s="48" t="s">
        <v>2448</v>
      </c>
      <c r="B48" s="49" t="s">
        <v>2449</v>
      </c>
      <c r="C48" s="53">
        <v>0</v>
      </c>
      <c r="D48" s="54">
        <v>0</v>
      </c>
      <c r="E48" s="54">
        <v>0</v>
      </c>
      <c r="F48" s="51" t="s">
        <v>2061</v>
      </c>
      <c r="G48" s="51" t="s">
        <v>2061</v>
      </c>
    </row>
    <row r="49" s="36" customFormat="1" ht="17.1" customHeight="1" spans="1:7">
      <c r="A49" s="48" t="s">
        <v>2450</v>
      </c>
      <c r="B49" s="49" t="s">
        <v>2451</v>
      </c>
      <c r="C49" s="53">
        <v>0</v>
      </c>
      <c r="D49" s="54">
        <v>0</v>
      </c>
      <c r="E49" s="54">
        <v>0</v>
      </c>
      <c r="F49" s="51" t="s">
        <v>2061</v>
      </c>
      <c r="G49" s="51" t="s">
        <v>2061</v>
      </c>
    </row>
    <row r="50" s="36" customFormat="1" ht="15.75" customHeight="1" spans="1:7">
      <c r="A50" s="48" t="s">
        <v>2452</v>
      </c>
      <c r="B50" s="49" t="s">
        <v>2453</v>
      </c>
      <c r="C50" s="53">
        <v>0</v>
      </c>
      <c r="D50" s="54">
        <v>0</v>
      </c>
      <c r="E50" s="54">
        <v>0</v>
      </c>
      <c r="F50" s="51" t="s">
        <v>2061</v>
      </c>
      <c r="G50" s="51" t="s">
        <v>2061</v>
      </c>
    </row>
    <row r="51" s="36" customFormat="1" ht="17.1" customHeight="1" spans="1:7">
      <c r="A51" s="48" t="s">
        <v>2454</v>
      </c>
      <c r="B51" s="49" t="s">
        <v>885</v>
      </c>
      <c r="C51" s="53">
        <v>0</v>
      </c>
      <c r="D51" s="54">
        <v>0</v>
      </c>
      <c r="E51" s="54">
        <v>0</v>
      </c>
      <c r="F51" s="51" t="s">
        <v>2061</v>
      </c>
      <c r="G51" s="51" t="s">
        <v>2061</v>
      </c>
    </row>
    <row r="52" s="36" customFormat="1" ht="17.1" customHeight="1" spans="1:7">
      <c r="A52" s="48" t="s">
        <v>2455</v>
      </c>
      <c r="B52" s="49" t="s">
        <v>2456</v>
      </c>
      <c r="C52" s="50">
        <v>0</v>
      </c>
      <c r="D52" s="52">
        <v>0</v>
      </c>
      <c r="E52" s="52">
        <v>303</v>
      </c>
      <c r="F52" s="51" t="s">
        <v>2061</v>
      </c>
      <c r="G52" s="51" t="s">
        <v>2061</v>
      </c>
    </row>
    <row r="53" s="36" customFormat="1" ht="17.1" customHeight="1" spans="1:7">
      <c r="A53" s="48" t="s">
        <v>2457</v>
      </c>
      <c r="B53" s="49" t="s">
        <v>2373</v>
      </c>
      <c r="C53" s="50">
        <v>0</v>
      </c>
      <c r="D53" s="52">
        <v>0</v>
      </c>
      <c r="E53" s="52">
        <v>303</v>
      </c>
      <c r="F53" s="51" t="s">
        <v>2061</v>
      </c>
      <c r="G53" s="51" t="s">
        <v>2061</v>
      </c>
    </row>
    <row r="54" s="36" customFormat="1" ht="17.1" customHeight="1" spans="1:7">
      <c r="A54" s="48" t="s">
        <v>2458</v>
      </c>
      <c r="B54" s="49" t="s">
        <v>2459</v>
      </c>
      <c r="C54" s="53">
        <v>0</v>
      </c>
      <c r="D54" s="54">
        <v>0</v>
      </c>
      <c r="E54" s="54">
        <v>0</v>
      </c>
      <c r="F54" s="51" t="s">
        <v>2061</v>
      </c>
      <c r="G54" s="51" t="s">
        <v>2061</v>
      </c>
    </row>
    <row r="55" s="36" customFormat="1" ht="17.1" customHeight="1" spans="1:7">
      <c r="A55" s="48" t="s">
        <v>2460</v>
      </c>
      <c r="B55" s="49" t="s">
        <v>2461</v>
      </c>
      <c r="C55" s="53">
        <v>0</v>
      </c>
      <c r="D55" s="54">
        <v>0</v>
      </c>
      <c r="E55" s="54">
        <v>0</v>
      </c>
      <c r="F55" s="51" t="s">
        <v>2061</v>
      </c>
      <c r="G55" s="51" t="s">
        <v>2061</v>
      </c>
    </row>
    <row r="56" s="36" customFormat="1" ht="17.1" customHeight="1" spans="1:7">
      <c r="A56" s="48" t="s">
        <v>2462</v>
      </c>
      <c r="B56" s="49" t="s">
        <v>1075</v>
      </c>
      <c r="C56" s="53">
        <v>0</v>
      </c>
      <c r="D56" s="54">
        <v>0</v>
      </c>
      <c r="E56" s="54">
        <v>303</v>
      </c>
      <c r="F56" s="51" t="s">
        <v>2061</v>
      </c>
      <c r="G56" s="51" t="s">
        <v>2061</v>
      </c>
    </row>
    <row r="57" s="36" customFormat="1" ht="17.1" customHeight="1" spans="1:7">
      <c r="A57" s="48" t="s">
        <v>2463</v>
      </c>
      <c r="B57" s="49" t="s">
        <v>2464</v>
      </c>
      <c r="C57" s="50">
        <v>0</v>
      </c>
      <c r="D57" s="52">
        <v>0</v>
      </c>
      <c r="E57" s="52">
        <v>0</v>
      </c>
      <c r="F57" s="51" t="s">
        <v>2061</v>
      </c>
      <c r="G57" s="51" t="s">
        <v>2061</v>
      </c>
    </row>
    <row r="58" s="36" customFormat="1" ht="17.1" customHeight="1" spans="1:7">
      <c r="A58" s="48" t="s">
        <v>2465</v>
      </c>
      <c r="B58" s="49" t="s">
        <v>2373</v>
      </c>
      <c r="C58" s="50">
        <v>0</v>
      </c>
      <c r="D58" s="52">
        <v>0</v>
      </c>
      <c r="E58" s="52">
        <v>0</v>
      </c>
      <c r="F58" s="51" t="s">
        <v>2061</v>
      </c>
      <c r="G58" s="51" t="s">
        <v>2061</v>
      </c>
    </row>
    <row r="59" s="36" customFormat="1" ht="17.1" customHeight="1" spans="1:7">
      <c r="A59" s="48" t="s">
        <v>2466</v>
      </c>
      <c r="B59" s="49" t="s">
        <v>2467</v>
      </c>
      <c r="C59" s="53">
        <v>0</v>
      </c>
      <c r="D59" s="53">
        <v>0</v>
      </c>
      <c r="E59" s="53">
        <v>0</v>
      </c>
      <c r="F59" s="51" t="s">
        <v>2061</v>
      </c>
      <c r="G59" s="51" t="s">
        <v>2061</v>
      </c>
    </row>
    <row r="60" s="36" customFormat="1" ht="17.1" customHeight="1" spans="1:7">
      <c r="A60" s="48" t="s">
        <v>2468</v>
      </c>
      <c r="B60" s="49" t="s">
        <v>2469</v>
      </c>
      <c r="C60" s="53">
        <v>0</v>
      </c>
      <c r="D60" s="54">
        <v>0</v>
      </c>
      <c r="E60" s="54">
        <v>0</v>
      </c>
      <c r="F60" s="51" t="s">
        <v>2061</v>
      </c>
      <c r="G60" s="51" t="s">
        <v>2061</v>
      </c>
    </row>
    <row r="61" s="36" customFormat="1" ht="17.1" customHeight="1" spans="1:7">
      <c r="A61" s="48" t="s">
        <v>2470</v>
      </c>
      <c r="B61" s="49" t="s">
        <v>2471</v>
      </c>
      <c r="C61" s="53">
        <v>0</v>
      </c>
      <c r="D61" s="54">
        <v>0</v>
      </c>
      <c r="E61" s="54">
        <v>0</v>
      </c>
      <c r="F61" s="51" t="s">
        <v>2061</v>
      </c>
      <c r="G61" s="51" t="s">
        <v>2061</v>
      </c>
    </row>
    <row r="62" s="36" customFormat="1" ht="17.1" customHeight="1" spans="1:7">
      <c r="A62" s="48" t="s">
        <v>2472</v>
      </c>
      <c r="B62" s="49" t="s">
        <v>1192</v>
      </c>
      <c r="C62" s="53">
        <v>0</v>
      </c>
      <c r="D62" s="54">
        <v>0</v>
      </c>
      <c r="E62" s="54">
        <v>0</v>
      </c>
      <c r="F62" s="51" t="s">
        <v>2061</v>
      </c>
      <c r="G62" s="51" t="s">
        <v>2061</v>
      </c>
    </row>
    <row r="63" s="36" customFormat="1" ht="17.1" customHeight="1" spans="1:7">
      <c r="A63" s="48" t="s">
        <v>2473</v>
      </c>
      <c r="B63" s="49" t="s">
        <v>1196</v>
      </c>
      <c r="C63" s="53">
        <v>0</v>
      </c>
      <c r="D63" s="54">
        <v>0</v>
      </c>
      <c r="E63" s="54">
        <v>0</v>
      </c>
      <c r="F63" s="51" t="s">
        <v>2061</v>
      </c>
      <c r="G63" s="51" t="s">
        <v>2061</v>
      </c>
    </row>
    <row r="64" s="36" customFormat="1" ht="17.1" customHeight="1" spans="1:7">
      <c r="A64" s="48" t="s">
        <v>2474</v>
      </c>
      <c r="B64" s="49" t="s">
        <v>2475</v>
      </c>
      <c r="C64" s="50">
        <v>0</v>
      </c>
      <c r="D64" s="50">
        <v>0</v>
      </c>
      <c r="E64" s="50">
        <v>0</v>
      </c>
      <c r="F64" s="51" t="s">
        <v>2061</v>
      </c>
      <c r="G64" s="51" t="s">
        <v>2061</v>
      </c>
    </row>
    <row r="65" s="36" customFormat="1" ht="17.1" customHeight="1" spans="1:7">
      <c r="A65" s="48" t="s">
        <v>2476</v>
      </c>
      <c r="B65" s="49" t="s">
        <v>2477</v>
      </c>
      <c r="C65" s="50">
        <v>0</v>
      </c>
      <c r="D65" s="52">
        <v>0</v>
      </c>
      <c r="E65" s="52">
        <v>0</v>
      </c>
      <c r="F65" s="51" t="s">
        <v>2061</v>
      </c>
      <c r="G65" s="51" t="s">
        <v>2061</v>
      </c>
    </row>
    <row r="66" s="36" customFormat="1" ht="17.1" customHeight="1" spans="1:7">
      <c r="A66" s="48" t="s">
        <v>2478</v>
      </c>
      <c r="B66" s="49" t="s">
        <v>2479</v>
      </c>
      <c r="C66" s="53">
        <v>0</v>
      </c>
      <c r="D66" s="54">
        <v>0</v>
      </c>
      <c r="E66" s="54">
        <v>0</v>
      </c>
      <c r="F66" s="51" t="s">
        <v>2061</v>
      </c>
      <c r="G66" s="51" t="s">
        <v>2061</v>
      </c>
    </row>
    <row r="67" s="36" customFormat="1" ht="17.1" customHeight="1" spans="1:7">
      <c r="A67" s="48" t="s">
        <v>2480</v>
      </c>
      <c r="B67" s="49" t="s">
        <v>2481</v>
      </c>
      <c r="C67" s="53">
        <v>0</v>
      </c>
      <c r="D67" s="54">
        <v>0</v>
      </c>
      <c r="E67" s="54">
        <v>0</v>
      </c>
      <c r="F67" s="51" t="s">
        <v>2061</v>
      </c>
      <c r="G67" s="51" t="s">
        <v>2061</v>
      </c>
    </row>
    <row r="68" s="36" customFormat="1" ht="17.1" customHeight="1" spans="1:7">
      <c r="A68" s="48" t="s">
        <v>2482</v>
      </c>
      <c r="B68" s="49" t="s">
        <v>2483</v>
      </c>
      <c r="C68" s="53">
        <v>0</v>
      </c>
      <c r="D68" s="54">
        <v>0</v>
      </c>
      <c r="E68" s="54">
        <v>0</v>
      </c>
      <c r="F68" s="51" t="s">
        <v>2061</v>
      </c>
      <c r="G68" s="51" t="s">
        <v>2061</v>
      </c>
    </row>
    <row r="69" s="36" customFormat="1" ht="17.1" customHeight="1" spans="1:7">
      <c r="A69" s="48" t="s">
        <v>2484</v>
      </c>
      <c r="B69" s="49" t="s">
        <v>2485</v>
      </c>
      <c r="C69" s="53">
        <v>0</v>
      </c>
      <c r="D69" s="54">
        <v>0</v>
      </c>
      <c r="E69" s="54">
        <v>0</v>
      </c>
      <c r="F69" s="51" t="s">
        <v>2061</v>
      </c>
      <c r="G69" s="51" t="s">
        <v>2061</v>
      </c>
    </row>
    <row r="70" s="36" customFormat="1" ht="17.1" customHeight="1" spans="1:7">
      <c r="A70" s="48" t="s">
        <v>2486</v>
      </c>
      <c r="B70" s="49" t="s">
        <v>2487</v>
      </c>
      <c r="C70" s="50">
        <v>0</v>
      </c>
      <c r="D70" s="50">
        <v>0</v>
      </c>
      <c r="E70" s="50">
        <v>0</v>
      </c>
      <c r="F70" s="51" t="s">
        <v>2061</v>
      </c>
      <c r="G70" s="51" t="s">
        <v>2061</v>
      </c>
    </row>
    <row r="71" s="36" customFormat="1" ht="17.1" customHeight="1" spans="1:7">
      <c r="A71" s="48" t="s">
        <v>2488</v>
      </c>
      <c r="B71" s="49" t="s">
        <v>2489</v>
      </c>
      <c r="C71" s="53">
        <v>0</v>
      </c>
      <c r="D71" s="54">
        <v>0</v>
      </c>
      <c r="E71" s="54">
        <v>0</v>
      </c>
      <c r="F71" s="51" t="s">
        <v>2061</v>
      </c>
      <c r="G71" s="51" t="s">
        <v>2061</v>
      </c>
    </row>
    <row r="72" s="36" customFormat="1" ht="17.1" customHeight="1" spans="1:7">
      <c r="A72" s="48" t="s">
        <v>2490</v>
      </c>
      <c r="B72" s="49" t="s">
        <v>2491</v>
      </c>
      <c r="C72" s="53">
        <v>0</v>
      </c>
      <c r="D72" s="54">
        <v>0</v>
      </c>
      <c r="E72" s="54">
        <v>0</v>
      </c>
      <c r="F72" s="51" t="s">
        <v>2061</v>
      </c>
      <c r="G72" s="51" t="s">
        <v>2061</v>
      </c>
    </row>
    <row r="73" s="36" customFormat="1" ht="17.1" customHeight="1" spans="1:7">
      <c r="A73" s="48" t="s">
        <v>2492</v>
      </c>
      <c r="B73" s="49" t="s">
        <v>2493</v>
      </c>
      <c r="C73" s="53">
        <v>0</v>
      </c>
      <c r="D73" s="54">
        <v>0</v>
      </c>
      <c r="E73" s="54">
        <v>0</v>
      </c>
      <c r="F73" s="51" t="s">
        <v>2061</v>
      </c>
      <c r="G73" s="51" t="s">
        <v>2061</v>
      </c>
    </row>
    <row r="74" s="36" customFormat="1" ht="17.1" customHeight="1" spans="1:7">
      <c r="A74" s="48" t="s">
        <v>2494</v>
      </c>
      <c r="B74" s="49" t="s">
        <v>2495</v>
      </c>
      <c r="C74" s="53">
        <v>0</v>
      </c>
      <c r="D74" s="53">
        <v>0</v>
      </c>
      <c r="E74" s="53">
        <v>0</v>
      </c>
      <c r="F74" s="51" t="s">
        <v>2061</v>
      </c>
      <c r="G74" s="51" t="s">
        <v>2061</v>
      </c>
    </row>
    <row r="75" s="36" customFormat="1" ht="17.1" customHeight="1" spans="1:7">
      <c r="A75" s="48" t="s">
        <v>2496</v>
      </c>
      <c r="B75" s="49" t="s">
        <v>2373</v>
      </c>
      <c r="C75" s="50">
        <v>0</v>
      </c>
      <c r="D75" s="52">
        <v>0</v>
      </c>
      <c r="E75" s="52">
        <v>0</v>
      </c>
      <c r="F75" s="51" t="s">
        <v>2061</v>
      </c>
      <c r="G75" s="51" t="s">
        <v>2061</v>
      </c>
    </row>
    <row r="76" s="36" customFormat="1" ht="17.1" customHeight="1" spans="1:7">
      <c r="A76" s="48" t="s">
        <v>2497</v>
      </c>
      <c r="B76" s="49" t="s">
        <v>2498</v>
      </c>
      <c r="C76" s="53">
        <v>0</v>
      </c>
      <c r="D76" s="54">
        <v>0</v>
      </c>
      <c r="E76" s="54">
        <v>0</v>
      </c>
      <c r="F76" s="51" t="s">
        <v>2061</v>
      </c>
      <c r="G76" s="51" t="s">
        <v>2061</v>
      </c>
    </row>
    <row r="77" s="36" customFormat="1" ht="17.1" customHeight="1" spans="1:7">
      <c r="A77" s="48" t="s">
        <v>2499</v>
      </c>
      <c r="B77" s="49" t="s">
        <v>2500</v>
      </c>
      <c r="C77" s="53">
        <v>0</v>
      </c>
      <c r="D77" s="54">
        <v>0</v>
      </c>
      <c r="E77" s="54">
        <v>0</v>
      </c>
      <c r="F77" s="51" t="s">
        <v>2061</v>
      </c>
      <c r="G77" s="51" t="s">
        <v>2061</v>
      </c>
    </row>
    <row r="78" s="36" customFormat="1" ht="17.1" customHeight="1" spans="1:7">
      <c r="A78" s="48" t="s">
        <v>2501</v>
      </c>
      <c r="B78" s="49" t="s">
        <v>2502</v>
      </c>
      <c r="C78" s="53">
        <v>0</v>
      </c>
      <c r="D78" s="53">
        <v>0</v>
      </c>
      <c r="E78" s="53">
        <v>0</v>
      </c>
      <c r="F78" s="51" t="s">
        <v>2061</v>
      </c>
      <c r="G78" s="51" t="s">
        <v>2061</v>
      </c>
    </row>
    <row r="79" s="36" customFormat="1" ht="17.1" customHeight="1" spans="1:7">
      <c r="A79" s="48" t="s">
        <v>2503</v>
      </c>
      <c r="B79" s="49" t="s">
        <v>1302</v>
      </c>
      <c r="C79" s="53">
        <v>0</v>
      </c>
      <c r="D79" s="54">
        <v>0</v>
      </c>
      <c r="E79" s="54">
        <v>0</v>
      </c>
      <c r="F79" s="51" t="s">
        <v>2061</v>
      </c>
      <c r="G79" s="51" t="s">
        <v>2061</v>
      </c>
    </row>
    <row r="80" s="36" customFormat="1" ht="17.1" customHeight="1" spans="1:7">
      <c r="A80" s="48" t="s">
        <v>2504</v>
      </c>
      <c r="B80" s="49" t="s">
        <v>2505</v>
      </c>
      <c r="C80" s="50">
        <v>161055</v>
      </c>
      <c r="D80" s="52">
        <v>185346</v>
      </c>
      <c r="E80" s="52">
        <v>145876</v>
      </c>
      <c r="F80" s="51">
        <v>0.905752693179349</v>
      </c>
      <c r="G80" s="51">
        <v>0.787046928447336</v>
      </c>
    </row>
    <row r="81" s="36" customFormat="1" ht="17.1" customHeight="1" spans="1:7">
      <c r="A81" s="48" t="s">
        <v>2506</v>
      </c>
      <c r="B81" s="49" t="s">
        <v>2507</v>
      </c>
      <c r="C81" s="50">
        <v>161055</v>
      </c>
      <c r="D81" s="52">
        <v>163111</v>
      </c>
      <c r="E81" s="52">
        <v>145876</v>
      </c>
      <c r="F81" s="51">
        <v>0.905752693179349</v>
      </c>
      <c r="G81" s="51">
        <v>0.894335759084305</v>
      </c>
    </row>
    <row r="82" s="36" customFormat="1" ht="17.1" customHeight="1" spans="1:7">
      <c r="A82" s="48" t="s">
        <v>2508</v>
      </c>
      <c r="B82" s="49" t="s">
        <v>2509</v>
      </c>
      <c r="C82" s="53">
        <v>0</v>
      </c>
      <c r="D82" s="53">
        <v>62294</v>
      </c>
      <c r="E82" s="53">
        <v>0</v>
      </c>
      <c r="F82" s="51" t="s">
        <v>2061</v>
      </c>
      <c r="G82" s="51">
        <v>0</v>
      </c>
    </row>
    <row r="83" s="36" customFormat="1" ht="17.1" customHeight="1" spans="1:7">
      <c r="A83" s="48" t="s">
        <v>2510</v>
      </c>
      <c r="B83" s="49" t="s">
        <v>2511</v>
      </c>
      <c r="C83" s="53">
        <v>0</v>
      </c>
      <c r="D83" s="54">
        <v>5017</v>
      </c>
      <c r="E83" s="54">
        <v>0</v>
      </c>
      <c r="F83" s="51" t="s">
        <v>2061</v>
      </c>
      <c r="G83" s="51">
        <v>0</v>
      </c>
    </row>
    <row r="84" s="36" customFormat="1" ht="17.1" customHeight="1" spans="1:7">
      <c r="A84" s="48" t="s">
        <v>2512</v>
      </c>
      <c r="B84" s="49" t="s">
        <v>2513</v>
      </c>
      <c r="C84" s="53">
        <v>0</v>
      </c>
      <c r="D84" s="54">
        <v>66221</v>
      </c>
      <c r="E84" s="54">
        <v>0</v>
      </c>
      <c r="F84" s="51" t="s">
        <v>2061</v>
      </c>
      <c r="G84" s="51">
        <v>0</v>
      </c>
    </row>
    <row r="85" s="36" customFormat="1" ht="17.1" customHeight="1" spans="1:7">
      <c r="A85" s="48" t="s">
        <v>2514</v>
      </c>
      <c r="B85" s="49" t="s">
        <v>2515</v>
      </c>
      <c r="C85" s="53">
        <v>0</v>
      </c>
      <c r="D85" s="54">
        <v>23118</v>
      </c>
      <c r="E85" s="54">
        <v>0</v>
      </c>
      <c r="F85" s="51" t="s">
        <v>2061</v>
      </c>
      <c r="G85" s="51">
        <v>0</v>
      </c>
    </row>
    <row r="86" s="36" customFormat="1" ht="17.1" customHeight="1" spans="1:7">
      <c r="A86" s="48" t="s">
        <v>2516</v>
      </c>
      <c r="B86" s="49" t="s">
        <v>2517</v>
      </c>
      <c r="C86" s="53">
        <v>0</v>
      </c>
      <c r="D86" s="54">
        <v>2656</v>
      </c>
      <c r="E86" s="54">
        <v>0</v>
      </c>
      <c r="F86" s="51" t="s">
        <v>2061</v>
      </c>
      <c r="G86" s="51">
        <v>0</v>
      </c>
    </row>
    <row r="87" s="36" customFormat="1" ht="17.1" customHeight="1" spans="1:7">
      <c r="A87" s="48" t="s">
        <v>2518</v>
      </c>
      <c r="B87" s="49" t="s">
        <v>2519</v>
      </c>
      <c r="C87" s="53">
        <v>0</v>
      </c>
      <c r="D87" s="54">
        <v>0</v>
      </c>
      <c r="E87" s="54">
        <v>0</v>
      </c>
      <c r="F87" s="51" t="s">
        <v>2061</v>
      </c>
      <c r="G87" s="51" t="s">
        <v>2061</v>
      </c>
    </row>
    <row r="88" s="36" customFormat="1" ht="17.1" customHeight="1" spans="1:7">
      <c r="A88" s="48" t="s">
        <v>2520</v>
      </c>
      <c r="B88" s="49" t="s">
        <v>2521</v>
      </c>
      <c r="C88" s="53">
        <v>0</v>
      </c>
      <c r="D88" s="53">
        <v>92</v>
      </c>
      <c r="E88" s="53">
        <v>0</v>
      </c>
      <c r="F88" s="51" t="s">
        <v>2061</v>
      </c>
      <c r="G88" s="51">
        <v>0</v>
      </c>
    </row>
    <row r="89" s="36" customFormat="1" ht="17.1" customHeight="1" spans="1:7">
      <c r="A89" s="48" t="s">
        <v>2522</v>
      </c>
      <c r="B89" s="49" t="s">
        <v>2523</v>
      </c>
      <c r="C89" s="53">
        <v>0</v>
      </c>
      <c r="D89" s="54">
        <v>487</v>
      </c>
      <c r="E89" s="54">
        <v>0</v>
      </c>
      <c r="F89" s="51" t="s">
        <v>2061</v>
      </c>
      <c r="G89" s="51">
        <v>0</v>
      </c>
    </row>
    <row r="90" s="36" customFormat="1" ht="17.1" customHeight="1" spans="1:7">
      <c r="A90" s="48" t="s">
        <v>2524</v>
      </c>
      <c r="B90" s="49" t="s">
        <v>2525</v>
      </c>
      <c r="C90" s="53">
        <v>0</v>
      </c>
      <c r="D90" s="54">
        <v>1210</v>
      </c>
      <c r="E90" s="54">
        <v>0</v>
      </c>
      <c r="F90" s="51" t="s">
        <v>2061</v>
      </c>
      <c r="G90" s="51">
        <v>0</v>
      </c>
    </row>
    <row r="91" s="36" customFormat="1" ht="17.1" customHeight="1" spans="1:7">
      <c r="A91" s="48" t="s">
        <v>2526</v>
      </c>
      <c r="B91" s="49" t="s">
        <v>2527</v>
      </c>
      <c r="C91" s="53">
        <v>0</v>
      </c>
      <c r="D91" s="53">
        <v>637</v>
      </c>
      <c r="E91" s="53">
        <v>0</v>
      </c>
      <c r="F91" s="51" t="s">
        <v>2061</v>
      </c>
      <c r="G91" s="51">
        <v>0</v>
      </c>
    </row>
    <row r="92" s="36" customFormat="1" ht="17.1" customHeight="1" spans="1:7">
      <c r="A92" s="48" t="s">
        <v>2528</v>
      </c>
      <c r="B92" s="55" t="s">
        <v>2529</v>
      </c>
      <c r="C92" s="53">
        <v>0</v>
      </c>
      <c r="D92" s="54">
        <v>0</v>
      </c>
      <c r="E92" s="54">
        <v>0</v>
      </c>
      <c r="F92" s="51" t="s">
        <v>2061</v>
      </c>
      <c r="G92" s="51" t="s">
        <v>2061</v>
      </c>
    </row>
    <row r="93" s="36" customFormat="1" ht="17.1" customHeight="1" spans="1:7">
      <c r="A93" s="48" t="s">
        <v>2530</v>
      </c>
      <c r="B93" s="55" t="s">
        <v>2531</v>
      </c>
      <c r="C93" s="53">
        <v>0</v>
      </c>
      <c r="D93" s="54">
        <v>0</v>
      </c>
      <c r="E93" s="54">
        <v>0</v>
      </c>
      <c r="F93" s="51" t="s">
        <v>2061</v>
      </c>
      <c r="G93" s="51" t="s">
        <v>2061</v>
      </c>
    </row>
    <row r="94" s="36" customFormat="1" ht="17.1" customHeight="1" spans="1:7">
      <c r="A94" s="48" t="s">
        <v>2532</v>
      </c>
      <c r="B94" s="55" t="s">
        <v>2533</v>
      </c>
      <c r="C94" s="53">
        <v>0</v>
      </c>
      <c r="D94" s="54">
        <v>0</v>
      </c>
      <c r="E94" s="54">
        <v>0</v>
      </c>
      <c r="F94" s="51" t="s">
        <v>2061</v>
      </c>
      <c r="G94" s="51" t="s">
        <v>2061</v>
      </c>
    </row>
    <row r="95" s="36" customFormat="1" ht="17.1" customHeight="1" spans="1:7">
      <c r="A95" s="48" t="s">
        <v>2534</v>
      </c>
      <c r="B95" s="49" t="s">
        <v>2535</v>
      </c>
      <c r="C95" s="53">
        <v>0</v>
      </c>
      <c r="D95" s="54">
        <v>34</v>
      </c>
      <c r="E95" s="54">
        <v>0</v>
      </c>
      <c r="F95" s="51" t="s">
        <v>2061</v>
      </c>
      <c r="G95" s="51">
        <v>0</v>
      </c>
    </row>
    <row r="96" s="36" customFormat="1" ht="17.1" customHeight="1" spans="1:7">
      <c r="A96" s="48" t="s">
        <v>2536</v>
      </c>
      <c r="B96" s="55" t="s">
        <v>2537</v>
      </c>
      <c r="C96" s="53">
        <v>161055</v>
      </c>
      <c r="D96" s="54">
        <v>1345</v>
      </c>
      <c r="E96" s="54">
        <v>145876</v>
      </c>
      <c r="F96" s="51">
        <v>0.905752693179349</v>
      </c>
      <c r="G96" s="51">
        <v>108.457992565056</v>
      </c>
    </row>
    <row r="97" s="36" customFormat="1" ht="17.1" customHeight="1" spans="1:7">
      <c r="A97" s="48" t="s">
        <v>2538</v>
      </c>
      <c r="B97" s="55" t="s">
        <v>2539</v>
      </c>
      <c r="C97" s="50">
        <v>0</v>
      </c>
      <c r="D97" s="52">
        <v>0</v>
      </c>
      <c r="E97" s="52">
        <v>0</v>
      </c>
      <c r="F97" s="51" t="s">
        <v>2061</v>
      </c>
      <c r="G97" s="51" t="s">
        <v>2061</v>
      </c>
    </row>
    <row r="98" s="36" customFormat="1" ht="17.1" customHeight="1" spans="1:7">
      <c r="A98" s="48" t="s">
        <v>2540</v>
      </c>
      <c r="B98" s="55" t="s">
        <v>2509</v>
      </c>
      <c r="C98" s="53">
        <v>0</v>
      </c>
      <c r="D98" s="54">
        <v>0</v>
      </c>
      <c r="E98" s="54">
        <v>0</v>
      </c>
      <c r="F98" s="51" t="s">
        <v>2061</v>
      </c>
      <c r="G98" s="51" t="s">
        <v>2061</v>
      </c>
    </row>
    <row r="99" s="36" customFormat="1" ht="17.1" customHeight="1" spans="1:7">
      <c r="A99" s="48" t="s">
        <v>2541</v>
      </c>
      <c r="B99" s="49" t="s">
        <v>2511</v>
      </c>
      <c r="C99" s="53">
        <v>0</v>
      </c>
      <c r="D99" s="54">
        <v>0</v>
      </c>
      <c r="E99" s="54">
        <v>0</v>
      </c>
      <c r="F99" s="51" t="s">
        <v>2061</v>
      </c>
      <c r="G99" s="51" t="s">
        <v>2061</v>
      </c>
    </row>
    <row r="100" s="36" customFormat="1" ht="17.1" customHeight="1" spans="1:7">
      <c r="A100" s="48" t="s">
        <v>2542</v>
      </c>
      <c r="B100" s="55" t="s">
        <v>2543</v>
      </c>
      <c r="C100" s="53">
        <v>0</v>
      </c>
      <c r="D100" s="53">
        <v>0</v>
      </c>
      <c r="E100" s="53">
        <v>0</v>
      </c>
      <c r="F100" s="51" t="s">
        <v>2061</v>
      </c>
      <c r="G100" s="51" t="s">
        <v>2061</v>
      </c>
    </row>
    <row r="101" s="36" customFormat="1" ht="17.1" customHeight="1" spans="1:7">
      <c r="A101" s="48" t="s">
        <v>2544</v>
      </c>
      <c r="B101" s="55" t="s">
        <v>2545</v>
      </c>
      <c r="C101" s="50">
        <v>0</v>
      </c>
      <c r="D101" s="50">
        <v>0</v>
      </c>
      <c r="E101" s="50">
        <v>0</v>
      </c>
      <c r="F101" s="51" t="s">
        <v>2061</v>
      </c>
      <c r="G101" s="51" t="s">
        <v>2061</v>
      </c>
    </row>
    <row r="102" s="36" customFormat="1" ht="17.1" customHeight="1" spans="1:7">
      <c r="A102" s="48" t="s">
        <v>2546</v>
      </c>
      <c r="B102" s="55" t="s">
        <v>2547</v>
      </c>
      <c r="C102" s="50">
        <v>0</v>
      </c>
      <c r="D102" s="52">
        <v>0</v>
      </c>
      <c r="E102" s="52">
        <v>0</v>
      </c>
      <c r="F102" s="51" t="s">
        <v>2061</v>
      </c>
      <c r="G102" s="51" t="s">
        <v>2061</v>
      </c>
    </row>
    <row r="103" s="36" customFormat="1" ht="17.1" customHeight="1" spans="1:7">
      <c r="A103" s="48" t="s">
        <v>2548</v>
      </c>
      <c r="B103" s="55" t="s">
        <v>2549</v>
      </c>
      <c r="C103" s="53">
        <v>0</v>
      </c>
      <c r="D103" s="54">
        <v>0</v>
      </c>
      <c r="E103" s="54">
        <v>0</v>
      </c>
      <c r="F103" s="51" t="s">
        <v>2061</v>
      </c>
      <c r="G103" s="51" t="s">
        <v>2061</v>
      </c>
    </row>
    <row r="104" s="36" customFormat="1" ht="17.1" customHeight="1" spans="1:7">
      <c r="A104" s="48" t="s">
        <v>2550</v>
      </c>
      <c r="B104" s="55" t="s">
        <v>2551</v>
      </c>
      <c r="C104" s="53">
        <v>0</v>
      </c>
      <c r="D104" s="54">
        <v>0</v>
      </c>
      <c r="E104" s="54">
        <v>0</v>
      </c>
      <c r="F104" s="51" t="s">
        <v>2061</v>
      </c>
      <c r="G104" s="51" t="s">
        <v>2061</v>
      </c>
    </row>
    <row r="105" s="36" customFormat="1" ht="17.1" customHeight="1" spans="1:7">
      <c r="A105" s="48" t="s">
        <v>2552</v>
      </c>
      <c r="B105" s="49" t="s">
        <v>2553</v>
      </c>
      <c r="C105" s="53">
        <v>0</v>
      </c>
      <c r="D105" s="54">
        <v>0</v>
      </c>
      <c r="E105" s="54">
        <v>0</v>
      </c>
      <c r="F105" s="51" t="s">
        <v>2061</v>
      </c>
      <c r="G105" s="51" t="s">
        <v>2061</v>
      </c>
    </row>
    <row r="106" s="36" customFormat="1" ht="17.1" customHeight="1" spans="1:7">
      <c r="A106" s="48" t="s">
        <v>2554</v>
      </c>
      <c r="B106" s="55" t="s">
        <v>2555</v>
      </c>
      <c r="C106" s="53">
        <v>0</v>
      </c>
      <c r="D106" s="53">
        <v>0</v>
      </c>
      <c r="E106" s="53">
        <v>0</v>
      </c>
      <c r="F106" s="51" t="s">
        <v>2061</v>
      </c>
      <c r="G106" s="51" t="s">
        <v>2061</v>
      </c>
    </row>
    <row r="107" s="36" customFormat="1" ht="17.1" customHeight="1" spans="1:7">
      <c r="A107" s="48" t="s">
        <v>2556</v>
      </c>
      <c r="B107" s="55" t="s">
        <v>2557</v>
      </c>
      <c r="C107" s="53">
        <v>0</v>
      </c>
      <c r="D107" s="54">
        <v>0</v>
      </c>
      <c r="E107" s="54">
        <v>0</v>
      </c>
      <c r="F107" s="51" t="s">
        <v>2061</v>
      </c>
      <c r="G107" s="51" t="s">
        <v>2061</v>
      </c>
    </row>
    <row r="108" s="36" customFormat="1" ht="17.1" customHeight="1" spans="1:7">
      <c r="A108" s="48" t="s">
        <v>2558</v>
      </c>
      <c r="B108" s="55" t="s">
        <v>2559</v>
      </c>
      <c r="C108" s="50">
        <v>0</v>
      </c>
      <c r="D108" s="52">
        <v>0</v>
      </c>
      <c r="E108" s="52">
        <v>0</v>
      </c>
      <c r="F108" s="51" t="s">
        <v>2061</v>
      </c>
      <c r="G108" s="51" t="s">
        <v>2061</v>
      </c>
    </row>
    <row r="109" s="36" customFormat="1" ht="17.1" customHeight="1" spans="1:7">
      <c r="A109" s="48" t="s">
        <v>2560</v>
      </c>
      <c r="B109" s="55" t="s">
        <v>2561</v>
      </c>
      <c r="C109" s="53">
        <v>0</v>
      </c>
      <c r="D109" s="54">
        <v>0</v>
      </c>
      <c r="E109" s="54">
        <v>0</v>
      </c>
      <c r="F109" s="51" t="s">
        <v>2061</v>
      </c>
      <c r="G109" s="51" t="s">
        <v>2061</v>
      </c>
    </row>
    <row r="110" s="36" customFormat="1" ht="17.1" customHeight="1" spans="1:7">
      <c r="A110" s="48" t="s">
        <v>2562</v>
      </c>
      <c r="B110" s="55" t="s">
        <v>2563</v>
      </c>
      <c r="C110" s="53">
        <v>0</v>
      </c>
      <c r="D110" s="54">
        <v>0</v>
      </c>
      <c r="E110" s="54">
        <v>0</v>
      </c>
      <c r="F110" s="51" t="s">
        <v>2061</v>
      </c>
      <c r="G110" s="51" t="s">
        <v>2061</v>
      </c>
    </row>
    <row r="111" s="36" customFormat="1" ht="17.1" customHeight="1" spans="1:7">
      <c r="A111" s="48" t="s">
        <v>2564</v>
      </c>
      <c r="B111" s="55" t="s">
        <v>2565</v>
      </c>
      <c r="C111" s="53">
        <v>0</v>
      </c>
      <c r="D111" s="53">
        <v>0</v>
      </c>
      <c r="E111" s="53">
        <v>0</v>
      </c>
      <c r="F111" s="51" t="s">
        <v>2061</v>
      </c>
      <c r="G111" s="51" t="s">
        <v>2061</v>
      </c>
    </row>
    <row r="112" s="36" customFormat="1" ht="17.1" customHeight="1" spans="1:7">
      <c r="A112" s="48" t="s">
        <v>2566</v>
      </c>
      <c r="B112" s="55" t="s">
        <v>2567</v>
      </c>
      <c r="C112" s="50">
        <v>0</v>
      </c>
      <c r="D112" s="52">
        <v>0</v>
      </c>
      <c r="E112" s="52">
        <v>0</v>
      </c>
      <c r="F112" s="51" t="s">
        <v>2061</v>
      </c>
      <c r="G112" s="51" t="s">
        <v>2061</v>
      </c>
    </row>
    <row r="113" s="36" customFormat="1" ht="17.1" customHeight="1" spans="1:7">
      <c r="A113" s="48" t="s">
        <v>2568</v>
      </c>
      <c r="B113" s="55" t="s">
        <v>2509</v>
      </c>
      <c r="C113" s="53">
        <v>0</v>
      </c>
      <c r="D113" s="54">
        <v>0</v>
      </c>
      <c r="E113" s="54">
        <v>0</v>
      </c>
      <c r="F113" s="51" t="s">
        <v>2061</v>
      </c>
      <c r="G113" s="51" t="s">
        <v>2061</v>
      </c>
    </row>
    <row r="114" s="36" customFormat="1" ht="17.1" customHeight="1" spans="1:7">
      <c r="A114" s="48" t="s">
        <v>2569</v>
      </c>
      <c r="B114" s="55" t="s">
        <v>2511</v>
      </c>
      <c r="C114" s="53">
        <v>0</v>
      </c>
      <c r="D114" s="54">
        <v>0</v>
      </c>
      <c r="E114" s="54">
        <v>0</v>
      </c>
      <c r="F114" s="51" t="s">
        <v>2061</v>
      </c>
      <c r="G114" s="51" t="s">
        <v>2061</v>
      </c>
    </row>
    <row r="115" s="36" customFormat="1" ht="17.1" customHeight="1" spans="1:7">
      <c r="A115" s="48" t="s">
        <v>2570</v>
      </c>
      <c r="B115" s="55" t="s">
        <v>2571</v>
      </c>
      <c r="C115" s="53">
        <v>0</v>
      </c>
      <c r="D115" s="54">
        <v>0</v>
      </c>
      <c r="E115" s="54">
        <v>0</v>
      </c>
      <c r="F115" s="51" t="s">
        <v>2061</v>
      </c>
      <c r="G115" s="51" t="s">
        <v>2061</v>
      </c>
    </row>
    <row r="116" s="36" customFormat="1" ht="17.1" customHeight="1" spans="1:7">
      <c r="A116" s="48" t="s">
        <v>2572</v>
      </c>
      <c r="B116" s="55" t="s">
        <v>2573</v>
      </c>
      <c r="C116" s="50">
        <v>0</v>
      </c>
      <c r="D116" s="50">
        <v>14935</v>
      </c>
      <c r="E116" s="50">
        <v>0</v>
      </c>
      <c r="F116" s="51" t="s">
        <v>2061</v>
      </c>
      <c r="G116" s="51">
        <v>0</v>
      </c>
    </row>
    <row r="117" s="36" customFormat="1" ht="17.1" customHeight="1" spans="1:7">
      <c r="A117" s="48" t="s">
        <v>2574</v>
      </c>
      <c r="B117" s="49" t="s">
        <v>2509</v>
      </c>
      <c r="C117" s="53">
        <v>0</v>
      </c>
      <c r="D117" s="54">
        <v>0</v>
      </c>
      <c r="E117" s="54">
        <v>0</v>
      </c>
      <c r="F117" s="51" t="s">
        <v>2061</v>
      </c>
      <c r="G117" s="51" t="s">
        <v>2061</v>
      </c>
    </row>
    <row r="118" s="36" customFormat="1" ht="17.1" customHeight="1" spans="1:7">
      <c r="A118" s="48" t="s">
        <v>2575</v>
      </c>
      <c r="B118" s="49" t="s">
        <v>2511</v>
      </c>
      <c r="C118" s="53">
        <v>0</v>
      </c>
      <c r="D118" s="54">
        <v>0</v>
      </c>
      <c r="E118" s="54">
        <v>0</v>
      </c>
      <c r="F118" s="51" t="s">
        <v>2061</v>
      </c>
      <c r="G118" s="51" t="s">
        <v>2061</v>
      </c>
    </row>
    <row r="119" s="36" customFormat="1" ht="17.1" customHeight="1" spans="1:7">
      <c r="A119" s="48" t="s">
        <v>2576</v>
      </c>
      <c r="B119" s="49" t="s">
        <v>2577</v>
      </c>
      <c r="C119" s="53">
        <v>0</v>
      </c>
      <c r="D119" s="53">
        <v>14935</v>
      </c>
      <c r="E119" s="53">
        <v>0</v>
      </c>
      <c r="F119" s="51" t="s">
        <v>2061</v>
      </c>
      <c r="G119" s="51">
        <v>0</v>
      </c>
    </row>
    <row r="120" s="36" customFormat="1" ht="17.1" customHeight="1" spans="1:7">
      <c r="A120" s="48" t="s">
        <v>2578</v>
      </c>
      <c r="B120" s="49" t="s">
        <v>2579</v>
      </c>
      <c r="C120" s="50">
        <v>0</v>
      </c>
      <c r="D120" s="52">
        <v>0</v>
      </c>
      <c r="E120" s="52">
        <v>0</v>
      </c>
      <c r="F120" s="51" t="s">
        <v>2061</v>
      </c>
      <c r="G120" s="51" t="s">
        <v>2061</v>
      </c>
    </row>
    <row r="121" s="36" customFormat="1" ht="17.1" customHeight="1" spans="1:7">
      <c r="A121" s="48" t="s">
        <v>2580</v>
      </c>
      <c r="B121" s="49" t="s">
        <v>2549</v>
      </c>
      <c r="C121" s="53">
        <v>0</v>
      </c>
      <c r="D121" s="54">
        <v>0</v>
      </c>
      <c r="E121" s="54">
        <v>0</v>
      </c>
      <c r="F121" s="51" t="s">
        <v>2061</v>
      </c>
      <c r="G121" s="51" t="s">
        <v>2061</v>
      </c>
    </row>
    <row r="122" s="36" customFormat="1" ht="17.1" customHeight="1" spans="1:7">
      <c r="A122" s="48" t="s">
        <v>2581</v>
      </c>
      <c r="B122" s="49" t="s">
        <v>2551</v>
      </c>
      <c r="C122" s="53">
        <v>0</v>
      </c>
      <c r="D122" s="54">
        <v>0</v>
      </c>
      <c r="E122" s="54">
        <v>0</v>
      </c>
      <c r="F122" s="51" t="s">
        <v>2061</v>
      </c>
      <c r="G122" s="51" t="s">
        <v>2061</v>
      </c>
    </row>
    <row r="123" s="36" customFormat="1" ht="17.1" customHeight="1" spans="1:7">
      <c r="A123" s="48" t="s">
        <v>2582</v>
      </c>
      <c r="B123" s="49" t="s">
        <v>2553</v>
      </c>
      <c r="C123" s="53">
        <v>0</v>
      </c>
      <c r="D123" s="54">
        <v>0</v>
      </c>
      <c r="E123" s="54">
        <v>0</v>
      </c>
      <c r="F123" s="51" t="s">
        <v>2061</v>
      </c>
      <c r="G123" s="51" t="s">
        <v>2061</v>
      </c>
    </row>
    <row r="124" s="36" customFormat="1" ht="17.1" customHeight="1" spans="1:7">
      <c r="A124" s="48" t="s">
        <v>2583</v>
      </c>
      <c r="B124" s="49" t="s">
        <v>2555</v>
      </c>
      <c r="C124" s="53">
        <v>0</v>
      </c>
      <c r="D124" s="53">
        <v>0</v>
      </c>
      <c r="E124" s="53">
        <v>0</v>
      </c>
      <c r="F124" s="51" t="s">
        <v>2061</v>
      </c>
      <c r="G124" s="51" t="s">
        <v>2061</v>
      </c>
    </row>
    <row r="125" s="36" customFormat="1" ht="17.1" customHeight="1" spans="1:7">
      <c r="A125" s="220" t="s">
        <v>2584</v>
      </c>
      <c r="B125" s="49" t="s">
        <v>2585</v>
      </c>
      <c r="C125" s="53">
        <v>0</v>
      </c>
      <c r="D125" s="54">
        <v>0</v>
      </c>
      <c r="E125" s="54">
        <v>0</v>
      </c>
      <c r="F125" s="51" t="s">
        <v>2061</v>
      </c>
      <c r="G125" s="51" t="s">
        <v>2061</v>
      </c>
    </row>
    <row r="126" s="36" customFormat="1" ht="17.1" customHeight="1" spans="1:7">
      <c r="A126" s="220" t="s">
        <v>2586</v>
      </c>
      <c r="B126" s="49" t="s">
        <v>2587</v>
      </c>
      <c r="C126" s="50">
        <v>0</v>
      </c>
      <c r="D126" s="52">
        <v>0</v>
      </c>
      <c r="E126" s="52">
        <v>0</v>
      </c>
      <c r="F126" s="51" t="s">
        <v>2061</v>
      </c>
      <c r="G126" s="51" t="s">
        <v>2061</v>
      </c>
    </row>
    <row r="127" s="36" customFormat="1" ht="17.1" customHeight="1" spans="1:7">
      <c r="A127" s="220" t="s">
        <v>2588</v>
      </c>
      <c r="B127" s="49" t="s">
        <v>2561</v>
      </c>
      <c r="C127" s="53">
        <v>0</v>
      </c>
      <c r="D127" s="54">
        <v>0</v>
      </c>
      <c r="E127" s="54">
        <v>0</v>
      </c>
      <c r="F127" s="51" t="s">
        <v>2061</v>
      </c>
      <c r="G127" s="51" t="s">
        <v>2061</v>
      </c>
    </row>
    <row r="128" s="36" customFormat="1" ht="17.1" customHeight="1" spans="1:7">
      <c r="A128" s="220" t="s">
        <v>2589</v>
      </c>
      <c r="B128" s="49" t="s">
        <v>2590</v>
      </c>
      <c r="C128" s="53">
        <v>0</v>
      </c>
      <c r="D128" s="53">
        <v>0</v>
      </c>
      <c r="E128" s="53">
        <v>0</v>
      </c>
      <c r="F128" s="51" t="s">
        <v>2061</v>
      </c>
      <c r="G128" s="51" t="s">
        <v>2061</v>
      </c>
    </row>
    <row r="129" s="36" customFormat="1" ht="17.1" customHeight="1" spans="1:7">
      <c r="A129" s="220" t="s">
        <v>2591</v>
      </c>
      <c r="B129" s="49" t="s">
        <v>2592</v>
      </c>
      <c r="C129" s="50">
        <v>0</v>
      </c>
      <c r="D129" s="52">
        <v>7300</v>
      </c>
      <c r="E129" s="52">
        <v>0</v>
      </c>
      <c r="F129" s="51" t="s">
        <v>2061</v>
      </c>
      <c r="G129" s="51">
        <v>0</v>
      </c>
    </row>
    <row r="130" s="36" customFormat="1" ht="17.1" customHeight="1" spans="1:7">
      <c r="A130" s="220" t="s">
        <v>2593</v>
      </c>
      <c r="B130" s="49" t="s">
        <v>2509</v>
      </c>
      <c r="C130" s="53">
        <v>0</v>
      </c>
      <c r="D130" s="54">
        <v>0</v>
      </c>
      <c r="E130" s="54">
        <v>0</v>
      </c>
      <c r="F130" s="51" t="s">
        <v>2061</v>
      </c>
      <c r="G130" s="51" t="s">
        <v>2061</v>
      </c>
    </row>
    <row r="131" s="36" customFormat="1" ht="17.1" customHeight="1" spans="1:7">
      <c r="A131" s="220" t="s">
        <v>2594</v>
      </c>
      <c r="B131" s="49" t="s">
        <v>2511</v>
      </c>
      <c r="C131" s="53">
        <v>0</v>
      </c>
      <c r="D131" s="54">
        <v>0</v>
      </c>
      <c r="E131" s="54">
        <v>0</v>
      </c>
      <c r="F131" s="51" t="s">
        <v>2061</v>
      </c>
      <c r="G131" s="51" t="s">
        <v>2061</v>
      </c>
    </row>
    <row r="132" s="36" customFormat="1" ht="17.1" customHeight="1" spans="1:7">
      <c r="A132" s="220" t="s">
        <v>2595</v>
      </c>
      <c r="B132" s="49" t="s">
        <v>2513</v>
      </c>
      <c r="C132" s="53">
        <v>0</v>
      </c>
      <c r="D132" s="53">
        <v>0</v>
      </c>
      <c r="E132" s="53">
        <v>0</v>
      </c>
      <c r="F132" s="51" t="s">
        <v>2061</v>
      </c>
      <c r="G132" s="51" t="s">
        <v>2061</v>
      </c>
    </row>
    <row r="133" s="36" customFormat="1" ht="17.1" customHeight="1" spans="1:7">
      <c r="A133" s="220" t="s">
        <v>2596</v>
      </c>
      <c r="B133" s="49" t="s">
        <v>2515</v>
      </c>
      <c r="C133" s="53">
        <v>0</v>
      </c>
      <c r="D133" s="54">
        <v>0</v>
      </c>
      <c r="E133" s="54">
        <v>0</v>
      </c>
      <c r="F133" s="51" t="s">
        <v>2061</v>
      </c>
      <c r="G133" s="51" t="s">
        <v>2061</v>
      </c>
    </row>
    <row r="134" s="36" customFormat="1" ht="17.1" customHeight="1" spans="1:7">
      <c r="A134" s="220" t="s">
        <v>2597</v>
      </c>
      <c r="B134" s="49" t="s">
        <v>2521</v>
      </c>
      <c r="C134" s="53">
        <v>0</v>
      </c>
      <c r="D134" s="54">
        <v>0</v>
      </c>
      <c r="E134" s="54">
        <v>0</v>
      </c>
      <c r="F134" s="51" t="s">
        <v>2061</v>
      </c>
      <c r="G134" s="51" t="s">
        <v>2061</v>
      </c>
    </row>
    <row r="135" s="36" customFormat="1" ht="17.1" customHeight="1" spans="1:7">
      <c r="A135" s="48" t="s">
        <v>2598</v>
      </c>
      <c r="B135" s="49" t="s">
        <v>2525</v>
      </c>
      <c r="C135" s="53">
        <v>0</v>
      </c>
      <c r="D135" s="53">
        <v>0</v>
      </c>
      <c r="E135" s="53">
        <v>0</v>
      </c>
      <c r="F135" s="51" t="s">
        <v>2061</v>
      </c>
      <c r="G135" s="51" t="s">
        <v>2061</v>
      </c>
    </row>
    <row r="136" s="36" customFormat="1" ht="17.1" customHeight="1" spans="1:7">
      <c r="A136" s="48" t="s">
        <v>2599</v>
      </c>
      <c r="B136" s="49" t="s">
        <v>2527</v>
      </c>
      <c r="C136" s="53">
        <v>0</v>
      </c>
      <c r="D136" s="53">
        <v>0</v>
      </c>
      <c r="E136" s="53">
        <v>0</v>
      </c>
      <c r="F136" s="51" t="s">
        <v>2061</v>
      </c>
      <c r="G136" s="51" t="s">
        <v>2061</v>
      </c>
    </row>
    <row r="137" s="36" customFormat="1" ht="17.1" customHeight="1" spans="1:7">
      <c r="A137" s="48" t="s">
        <v>2600</v>
      </c>
      <c r="B137" s="49" t="s">
        <v>2601</v>
      </c>
      <c r="C137" s="53">
        <v>0</v>
      </c>
      <c r="D137" s="54">
        <v>7300</v>
      </c>
      <c r="E137" s="54">
        <v>0</v>
      </c>
      <c r="F137" s="51" t="s">
        <v>2061</v>
      </c>
      <c r="G137" s="51">
        <v>0</v>
      </c>
    </row>
    <row r="138" s="36" customFormat="1" ht="17.1" customHeight="1" spans="1:7">
      <c r="A138" s="48" t="s">
        <v>2602</v>
      </c>
      <c r="B138" s="49" t="s">
        <v>2373</v>
      </c>
      <c r="C138" s="50">
        <v>0</v>
      </c>
      <c r="D138" s="52">
        <v>0</v>
      </c>
      <c r="E138" s="52">
        <v>0</v>
      </c>
      <c r="F138" s="51" t="s">
        <v>2061</v>
      </c>
      <c r="G138" s="51" t="s">
        <v>2061</v>
      </c>
    </row>
    <row r="139" s="36" customFormat="1" ht="17.1" customHeight="1" spans="1:7">
      <c r="A139" s="48" t="s">
        <v>2603</v>
      </c>
      <c r="B139" s="49" t="s">
        <v>2604</v>
      </c>
      <c r="C139" s="53">
        <v>0</v>
      </c>
      <c r="D139" s="54">
        <v>0</v>
      </c>
      <c r="E139" s="54">
        <v>0</v>
      </c>
      <c r="F139" s="51" t="s">
        <v>2061</v>
      </c>
      <c r="G139" s="51" t="s">
        <v>2061</v>
      </c>
    </row>
    <row r="140" s="36" customFormat="1" ht="17.1" customHeight="1" spans="1:7">
      <c r="A140" s="48" t="s">
        <v>2605</v>
      </c>
      <c r="B140" s="49" t="s">
        <v>1331</v>
      </c>
      <c r="C140" s="53">
        <v>0</v>
      </c>
      <c r="D140" s="54">
        <v>0</v>
      </c>
      <c r="E140" s="54">
        <v>0</v>
      </c>
      <c r="F140" s="51" t="s">
        <v>2061</v>
      </c>
      <c r="G140" s="51" t="s">
        <v>2061</v>
      </c>
    </row>
    <row r="141" s="36" customFormat="1" ht="17.1" customHeight="1" spans="1:7">
      <c r="A141" s="48" t="s">
        <v>2606</v>
      </c>
      <c r="B141" s="49" t="s">
        <v>2607</v>
      </c>
      <c r="C141" s="50">
        <v>310</v>
      </c>
      <c r="D141" s="50">
        <v>784</v>
      </c>
      <c r="E141" s="50">
        <v>10</v>
      </c>
      <c r="F141" s="51">
        <v>0.032258064516129</v>
      </c>
      <c r="G141" s="51">
        <v>0.0127551020408163</v>
      </c>
    </row>
    <row r="142" s="36" customFormat="1" ht="17.1" customHeight="1" spans="1:7">
      <c r="A142" s="48" t="s">
        <v>2608</v>
      </c>
      <c r="B142" s="49" t="s">
        <v>2609</v>
      </c>
      <c r="C142" s="50">
        <v>10</v>
      </c>
      <c r="D142" s="52">
        <v>17</v>
      </c>
      <c r="E142" s="52">
        <v>10</v>
      </c>
      <c r="F142" s="51">
        <v>1</v>
      </c>
      <c r="G142" s="51">
        <v>0.588235294117647</v>
      </c>
    </row>
    <row r="143" s="36" customFormat="1" ht="17.1" customHeight="1" spans="1:7">
      <c r="A143" s="48" t="s">
        <v>2610</v>
      </c>
      <c r="B143" s="49" t="s">
        <v>2611</v>
      </c>
      <c r="C143" s="53">
        <v>0</v>
      </c>
      <c r="D143" s="54">
        <v>17</v>
      </c>
      <c r="E143" s="54">
        <v>10</v>
      </c>
      <c r="F143" s="51" t="s">
        <v>2061</v>
      </c>
      <c r="G143" s="51">
        <v>0.588235294117647</v>
      </c>
    </row>
    <row r="144" s="36" customFormat="1" ht="17.1" customHeight="1" spans="1:7">
      <c r="A144" s="48" t="s">
        <v>2612</v>
      </c>
      <c r="B144" s="49" t="s">
        <v>2613</v>
      </c>
      <c r="C144" s="53">
        <v>0</v>
      </c>
      <c r="D144" s="54">
        <v>0</v>
      </c>
      <c r="E144" s="54">
        <v>0</v>
      </c>
      <c r="F144" s="51" t="s">
        <v>2061</v>
      </c>
      <c r="G144" s="51" t="s">
        <v>2061</v>
      </c>
    </row>
    <row r="145" s="36" customFormat="1" ht="17.1" customHeight="1" spans="1:7">
      <c r="A145" s="48" t="s">
        <v>2614</v>
      </c>
      <c r="B145" s="49" t="s">
        <v>2615</v>
      </c>
      <c r="C145" s="53">
        <v>0</v>
      </c>
      <c r="D145" s="54">
        <v>0</v>
      </c>
      <c r="E145" s="54">
        <v>0</v>
      </c>
      <c r="F145" s="51" t="s">
        <v>2061</v>
      </c>
      <c r="G145" s="51" t="s">
        <v>2061</v>
      </c>
    </row>
    <row r="146" s="36" customFormat="1" ht="17.1" customHeight="1" spans="1:7">
      <c r="A146" s="48" t="s">
        <v>2616</v>
      </c>
      <c r="B146" s="49" t="s">
        <v>2617</v>
      </c>
      <c r="C146" s="53">
        <v>10</v>
      </c>
      <c r="D146" s="53">
        <v>0</v>
      </c>
      <c r="E146" s="53">
        <v>0</v>
      </c>
      <c r="F146" s="51">
        <v>0</v>
      </c>
      <c r="G146" s="51" t="s">
        <v>2061</v>
      </c>
    </row>
    <row r="147" s="36" customFormat="1" ht="17.1" customHeight="1" spans="1:7">
      <c r="A147" s="48" t="s">
        <v>2618</v>
      </c>
      <c r="B147" s="49" t="s">
        <v>2619</v>
      </c>
      <c r="C147" s="50">
        <v>0</v>
      </c>
      <c r="D147" s="52">
        <v>0</v>
      </c>
      <c r="E147" s="52">
        <v>0</v>
      </c>
      <c r="F147" s="51" t="s">
        <v>2061</v>
      </c>
      <c r="G147" s="51" t="s">
        <v>2061</v>
      </c>
    </row>
    <row r="148" s="36" customFormat="1" ht="17.1" customHeight="1" spans="1:7">
      <c r="A148" s="48" t="s">
        <v>2620</v>
      </c>
      <c r="B148" s="49" t="s">
        <v>2611</v>
      </c>
      <c r="C148" s="53">
        <v>0</v>
      </c>
      <c r="D148" s="54">
        <v>0</v>
      </c>
      <c r="E148" s="54">
        <v>0</v>
      </c>
      <c r="F148" s="51" t="s">
        <v>2061</v>
      </c>
      <c r="G148" s="51" t="s">
        <v>2061</v>
      </c>
    </row>
    <row r="149" s="36" customFormat="1" ht="17.1" customHeight="1" spans="1:7">
      <c r="A149" s="48" t="s">
        <v>2621</v>
      </c>
      <c r="B149" s="49" t="s">
        <v>2613</v>
      </c>
      <c r="C149" s="53">
        <v>0</v>
      </c>
      <c r="D149" s="54">
        <v>0</v>
      </c>
      <c r="E149" s="54">
        <v>0</v>
      </c>
      <c r="F149" s="51" t="s">
        <v>2061</v>
      </c>
      <c r="G149" s="51" t="s">
        <v>2061</v>
      </c>
    </row>
    <row r="150" s="36" customFormat="1" ht="17.1" customHeight="1" spans="1:7">
      <c r="A150" s="48" t="s">
        <v>2622</v>
      </c>
      <c r="B150" s="49" t="s">
        <v>2623</v>
      </c>
      <c r="C150" s="53">
        <v>0</v>
      </c>
      <c r="D150" s="54">
        <v>0</v>
      </c>
      <c r="E150" s="54">
        <v>0</v>
      </c>
      <c r="F150" s="51" t="s">
        <v>2061</v>
      </c>
      <c r="G150" s="51" t="s">
        <v>2061</v>
      </c>
    </row>
    <row r="151" s="36" customFormat="1" ht="17.1" customHeight="1" spans="1:7">
      <c r="A151" s="48" t="s">
        <v>2624</v>
      </c>
      <c r="B151" s="49" t="s">
        <v>2625</v>
      </c>
      <c r="C151" s="53">
        <v>0</v>
      </c>
      <c r="D151" s="54">
        <v>0</v>
      </c>
      <c r="E151" s="54">
        <v>0</v>
      </c>
      <c r="F151" s="51" t="s">
        <v>2061</v>
      </c>
      <c r="G151" s="51" t="s">
        <v>2061</v>
      </c>
    </row>
    <row r="152" s="36" customFormat="1" ht="17.1" customHeight="1" spans="1:7">
      <c r="A152" s="48" t="s">
        <v>2626</v>
      </c>
      <c r="B152" s="49" t="s">
        <v>2627</v>
      </c>
      <c r="C152" s="50">
        <v>300</v>
      </c>
      <c r="D152" s="52">
        <v>0</v>
      </c>
      <c r="E152" s="52">
        <v>0</v>
      </c>
      <c r="F152" s="51">
        <v>0</v>
      </c>
      <c r="G152" s="51" t="s">
        <v>2061</v>
      </c>
    </row>
    <row r="153" s="36" customFormat="1" ht="17.1" customHeight="1" spans="1:7">
      <c r="A153" s="48" t="s">
        <v>2628</v>
      </c>
      <c r="B153" s="49" t="s">
        <v>1459</v>
      </c>
      <c r="C153" s="53">
        <v>300</v>
      </c>
      <c r="D153" s="54">
        <v>0</v>
      </c>
      <c r="E153" s="54">
        <v>0</v>
      </c>
      <c r="F153" s="51">
        <v>0</v>
      </c>
      <c r="G153" s="51" t="s">
        <v>2061</v>
      </c>
    </row>
    <row r="154" s="36" customFormat="1" ht="17.1" customHeight="1" spans="1:7">
      <c r="A154" s="48" t="s">
        <v>2629</v>
      </c>
      <c r="B154" s="49" t="s">
        <v>2630</v>
      </c>
      <c r="C154" s="53">
        <v>0</v>
      </c>
      <c r="D154" s="54">
        <v>0</v>
      </c>
      <c r="E154" s="54">
        <v>0</v>
      </c>
      <c r="F154" s="51" t="s">
        <v>2061</v>
      </c>
      <c r="G154" s="51" t="s">
        <v>2061</v>
      </c>
    </row>
    <row r="155" s="36" customFormat="1" ht="17.1" customHeight="1" spans="1:7">
      <c r="A155" s="48" t="s">
        <v>2631</v>
      </c>
      <c r="B155" s="49" t="s">
        <v>2632</v>
      </c>
      <c r="C155" s="53">
        <v>0</v>
      </c>
      <c r="D155" s="53">
        <v>0</v>
      </c>
      <c r="E155" s="53">
        <v>0</v>
      </c>
      <c r="F155" s="51" t="s">
        <v>2061</v>
      </c>
      <c r="G155" s="51" t="s">
        <v>2061</v>
      </c>
    </row>
    <row r="156" s="36" customFormat="1" ht="17.1" customHeight="1" spans="1:7">
      <c r="A156" s="48" t="s">
        <v>2633</v>
      </c>
      <c r="B156" s="49" t="s">
        <v>2634</v>
      </c>
      <c r="C156" s="53">
        <v>0</v>
      </c>
      <c r="D156" s="54">
        <v>0</v>
      </c>
      <c r="E156" s="54">
        <v>0</v>
      </c>
      <c r="F156" s="51" t="s">
        <v>2061</v>
      </c>
      <c r="G156" s="51" t="s">
        <v>2061</v>
      </c>
    </row>
    <row r="157" s="36" customFormat="1" ht="17.1" customHeight="1" spans="1:7">
      <c r="A157" s="48" t="s">
        <v>2635</v>
      </c>
      <c r="B157" s="49" t="s">
        <v>2636</v>
      </c>
      <c r="C157" s="50">
        <v>0</v>
      </c>
      <c r="D157" s="52">
        <v>0</v>
      </c>
      <c r="E157" s="52">
        <v>0</v>
      </c>
      <c r="F157" s="51" t="s">
        <v>2061</v>
      </c>
      <c r="G157" s="51" t="s">
        <v>2061</v>
      </c>
    </row>
    <row r="158" s="36" customFormat="1" ht="17.1" customHeight="1" spans="1:7">
      <c r="A158" s="48" t="s">
        <v>2637</v>
      </c>
      <c r="B158" s="49" t="s">
        <v>2611</v>
      </c>
      <c r="C158" s="53">
        <v>0</v>
      </c>
      <c r="D158" s="54">
        <v>0</v>
      </c>
      <c r="E158" s="54">
        <v>0</v>
      </c>
      <c r="F158" s="51" t="s">
        <v>2061</v>
      </c>
      <c r="G158" s="51" t="s">
        <v>2061</v>
      </c>
    </row>
    <row r="159" s="36" customFormat="1" ht="17.1" customHeight="1" spans="1:7">
      <c r="A159" s="48" t="s">
        <v>2638</v>
      </c>
      <c r="B159" s="49" t="s">
        <v>2639</v>
      </c>
      <c r="C159" s="53">
        <v>0</v>
      </c>
      <c r="D159" s="54">
        <v>0</v>
      </c>
      <c r="E159" s="54">
        <v>0</v>
      </c>
      <c r="F159" s="51" t="s">
        <v>2061</v>
      </c>
      <c r="G159" s="51" t="s">
        <v>2061</v>
      </c>
    </row>
    <row r="160" s="36" customFormat="1" ht="17.1" customHeight="1" spans="1:7">
      <c r="A160" s="48" t="s">
        <v>2640</v>
      </c>
      <c r="B160" s="49" t="s">
        <v>2641</v>
      </c>
      <c r="C160" s="50">
        <v>0</v>
      </c>
      <c r="D160" s="52">
        <v>0</v>
      </c>
      <c r="E160" s="52">
        <v>0</v>
      </c>
      <c r="F160" s="51" t="s">
        <v>2061</v>
      </c>
      <c r="G160" s="51" t="s">
        <v>2061</v>
      </c>
    </row>
    <row r="161" s="36" customFormat="1" ht="17.1" customHeight="1" spans="1:7">
      <c r="A161" s="48" t="s">
        <v>2642</v>
      </c>
      <c r="B161" s="49" t="s">
        <v>1459</v>
      </c>
      <c r="C161" s="53">
        <v>0</v>
      </c>
      <c r="D161" s="54">
        <v>0</v>
      </c>
      <c r="E161" s="54">
        <v>0</v>
      </c>
      <c r="F161" s="51" t="s">
        <v>2061</v>
      </c>
      <c r="G161" s="51" t="s">
        <v>2061</v>
      </c>
    </row>
    <row r="162" s="36" customFormat="1" ht="17.1" customHeight="1" spans="1:7">
      <c r="A162" s="48" t="s">
        <v>2643</v>
      </c>
      <c r="B162" s="49" t="s">
        <v>2644</v>
      </c>
      <c r="C162" s="53">
        <v>0</v>
      </c>
      <c r="D162" s="53">
        <v>0</v>
      </c>
      <c r="E162" s="53">
        <v>0</v>
      </c>
      <c r="F162" s="51" t="s">
        <v>2061</v>
      </c>
      <c r="G162" s="51" t="s">
        <v>2061</v>
      </c>
    </row>
    <row r="163" s="36" customFormat="1" ht="17.1" customHeight="1" spans="1:7">
      <c r="A163" s="48" t="s">
        <v>2645</v>
      </c>
      <c r="B163" s="49" t="s">
        <v>2632</v>
      </c>
      <c r="C163" s="53">
        <v>0</v>
      </c>
      <c r="D163" s="54">
        <v>0</v>
      </c>
      <c r="E163" s="54">
        <v>0</v>
      </c>
      <c r="F163" s="51" t="s">
        <v>2061</v>
      </c>
      <c r="G163" s="51" t="s">
        <v>2061</v>
      </c>
    </row>
    <row r="164" s="36" customFormat="1" ht="17.1" customHeight="1" spans="1:7">
      <c r="A164" s="48" t="s">
        <v>2646</v>
      </c>
      <c r="B164" s="49" t="s">
        <v>2647</v>
      </c>
      <c r="C164" s="53">
        <v>0</v>
      </c>
      <c r="D164" s="54">
        <v>0</v>
      </c>
      <c r="E164" s="54">
        <v>0</v>
      </c>
      <c r="F164" s="51" t="s">
        <v>2061</v>
      </c>
      <c r="G164" s="51" t="s">
        <v>2061</v>
      </c>
    </row>
    <row r="165" s="36" customFormat="1" ht="17.1" customHeight="1" spans="1:7">
      <c r="A165" s="48" t="s">
        <v>2648</v>
      </c>
      <c r="B165" s="49" t="s">
        <v>2649</v>
      </c>
      <c r="C165" s="50">
        <v>0</v>
      </c>
      <c r="D165" s="52">
        <v>352</v>
      </c>
      <c r="E165" s="52">
        <v>0</v>
      </c>
      <c r="F165" s="51" t="s">
        <v>2061</v>
      </c>
      <c r="G165" s="51">
        <v>0</v>
      </c>
    </row>
    <row r="166" s="36" customFormat="1" ht="17.1" customHeight="1" spans="1:7">
      <c r="A166" s="48" t="s">
        <v>2650</v>
      </c>
      <c r="B166" s="49" t="s">
        <v>2651</v>
      </c>
      <c r="C166" s="53">
        <v>0</v>
      </c>
      <c r="D166" s="54">
        <v>218</v>
      </c>
      <c r="E166" s="54">
        <v>0</v>
      </c>
      <c r="F166" s="51" t="s">
        <v>2061</v>
      </c>
      <c r="G166" s="51">
        <v>0</v>
      </c>
    </row>
    <row r="167" s="36" customFormat="1" ht="17.1" customHeight="1" spans="1:7">
      <c r="A167" s="48" t="s">
        <v>2652</v>
      </c>
      <c r="B167" s="49" t="s">
        <v>2611</v>
      </c>
      <c r="C167" s="53">
        <v>0</v>
      </c>
      <c r="D167" s="54">
        <v>134</v>
      </c>
      <c r="E167" s="54">
        <v>0</v>
      </c>
      <c r="F167" s="51" t="s">
        <v>2061</v>
      </c>
      <c r="G167" s="51">
        <v>0</v>
      </c>
    </row>
    <row r="168" s="36" customFormat="1" ht="17.1" customHeight="1" spans="1:7">
      <c r="A168" s="48" t="s">
        <v>2653</v>
      </c>
      <c r="B168" s="49" t="s">
        <v>2654</v>
      </c>
      <c r="C168" s="53">
        <v>0</v>
      </c>
      <c r="D168" s="54">
        <v>0</v>
      </c>
      <c r="E168" s="54">
        <v>0</v>
      </c>
      <c r="F168" s="51" t="s">
        <v>2061</v>
      </c>
      <c r="G168" s="51" t="s">
        <v>2061</v>
      </c>
    </row>
    <row r="169" s="36" customFormat="1" ht="17.1" customHeight="1" spans="1:7">
      <c r="A169" s="48" t="s">
        <v>2655</v>
      </c>
      <c r="B169" s="49" t="s">
        <v>2656</v>
      </c>
      <c r="C169" s="50">
        <v>0</v>
      </c>
      <c r="D169" s="52">
        <v>0</v>
      </c>
      <c r="E169" s="52">
        <v>0</v>
      </c>
      <c r="F169" s="51" t="s">
        <v>2061</v>
      </c>
      <c r="G169" s="51" t="s">
        <v>2061</v>
      </c>
    </row>
    <row r="170" s="36" customFormat="1" ht="17.1" customHeight="1" spans="1:7">
      <c r="A170" s="48" t="s">
        <v>2657</v>
      </c>
      <c r="B170" s="49" t="s">
        <v>2651</v>
      </c>
      <c r="C170" s="53">
        <v>0</v>
      </c>
      <c r="D170" s="54">
        <v>0</v>
      </c>
      <c r="E170" s="54">
        <v>0</v>
      </c>
      <c r="F170" s="51" t="s">
        <v>2061</v>
      </c>
      <c r="G170" s="51" t="s">
        <v>2061</v>
      </c>
    </row>
    <row r="171" s="36" customFormat="1" ht="17.1" customHeight="1" spans="1:7">
      <c r="A171" s="48" t="s">
        <v>2658</v>
      </c>
      <c r="B171" s="49" t="s">
        <v>2611</v>
      </c>
      <c r="C171" s="53">
        <v>0</v>
      </c>
      <c r="D171" s="54">
        <v>0</v>
      </c>
      <c r="E171" s="54">
        <v>0</v>
      </c>
      <c r="F171" s="51" t="s">
        <v>2061</v>
      </c>
      <c r="G171" s="51" t="s">
        <v>2061</v>
      </c>
    </row>
    <row r="172" s="36" customFormat="1" ht="17.1" customHeight="1" spans="1:7">
      <c r="A172" s="48" t="s">
        <v>2659</v>
      </c>
      <c r="B172" s="49" t="s">
        <v>2660</v>
      </c>
      <c r="C172" s="53">
        <v>0</v>
      </c>
      <c r="D172" s="53">
        <v>0</v>
      </c>
      <c r="E172" s="53">
        <v>0</v>
      </c>
      <c r="F172" s="51" t="s">
        <v>2061</v>
      </c>
      <c r="G172" s="51" t="s">
        <v>2061</v>
      </c>
    </row>
    <row r="173" s="36" customFormat="1" ht="17.1" customHeight="1" spans="1:7">
      <c r="A173" s="48" t="s">
        <v>2661</v>
      </c>
      <c r="B173" s="49" t="s">
        <v>2662</v>
      </c>
      <c r="C173" s="50">
        <v>0</v>
      </c>
      <c r="D173" s="52">
        <v>415</v>
      </c>
      <c r="E173" s="52">
        <v>0</v>
      </c>
      <c r="F173" s="51" t="s">
        <v>2061</v>
      </c>
      <c r="G173" s="51">
        <v>0</v>
      </c>
    </row>
    <row r="174" s="36" customFormat="1" ht="17.1" customHeight="1" spans="1:7">
      <c r="A174" s="48" t="s">
        <v>2663</v>
      </c>
      <c r="B174" s="49" t="s">
        <v>2611</v>
      </c>
      <c r="C174" s="53">
        <v>0</v>
      </c>
      <c r="D174" s="54">
        <v>415</v>
      </c>
      <c r="E174" s="54">
        <v>0</v>
      </c>
      <c r="F174" s="51" t="s">
        <v>2061</v>
      </c>
      <c r="G174" s="51">
        <v>0</v>
      </c>
    </row>
    <row r="175" s="36" customFormat="1" ht="17.1" customHeight="1" spans="1:7">
      <c r="A175" s="48" t="s">
        <v>2664</v>
      </c>
      <c r="B175" s="49" t="s">
        <v>2665</v>
      </c>
      <c r="C175" s="53">
        <v>0</v>
      </c>
      <c r="D175" s="53">
        <v>0</v>
      </c>
      <c r="E175" s="53">
        <v>0</v>
      </c>
      <c r="F175" s="51" t="s">
        <v>2061</v>
      </c>
      <c r="G175" s="51" t="s">
        <v>2061</v>
      </c>
    </row>
    <row r="176" s="36" customFormat="1" ht="17.1" customHeight="1" spans="1:7">
      <c r="A176" s="48" t="s">
        <v>2666</v>
      </c>
      <c r="B176" s="49" t="s">
        <v>2373</v>
      </c>
      <c r="C176" s="50">
        <v>0</v>
      </c>
      <c r="D176" s="52">
        <v>0</v>
      </c>
      <c r="E176" s="52">
        <v>0</v>
      </c>
      <c r="F176" s="51" t="s">
        <v>2061</v>
      </c>
      <c r="G176" s="51" t="s">
        <v>2061</v>
      </c>
    </row>
    <row r="177" s="36" customFormat="1" ht="17.1" customHeight="1" spans="1:7">
      <c r="A177" s="48" t="s">
        <v>2667</v>
      </c>
      <c r="B177" s="49" t="s">
        <v>2668</v>
      </c>
      <c r="C177" s="53">
        <v>0</v>
      </c>
      <c r="D177" s="54">
        <v>0</v>
      </c>
      <c r="E177" s="54">
        <v>0</v>
      </c>
      <c r="F177" s="51" t="s">
        <v>2061</v>
      </c>
      <c r="G177" s="51" t="s">
        <v>2061</v>
      </c>
    </row>
    <row r="178" s="36" customFormat="1" ht="17.1" customHeight="1" spans="1:7">
      <c r="A178" s="48" t="s">
        <v>2669</v>
      </c>
      <c r="B178" s="49" t="s">
        <v>2670</v>
      </c>
      <c r="C178" s="53">
        <v>0</v>
      </c>
      <c r="D178" s="54">
        <v>0</v>
      </c>
      <c r="E178" s="54">
        <v>0</v>
      </c>
      <c r="F178" s="51" t="s">
        <v>2061</v>
      </c>
      <c r="G178" s="51" t="s">
        <v>2061</v>
      </c>
    </row>
    <row r="179" s="36" customFormat="1" ht="17.1" customHeight="1" spans="1:7">
      <c r="A179" s="48" t="s">
        <v>2671</v>
      </c>
      <c r="B179" s="49" t="s">
        <v>1503</v>
      </c>
      <c r="C179" s="53">
        <v>0</v>
      </c>
      <c r="D179" s="53">
        <v>0</v>
      </c>
      <c r="E179" s="53">
        <v>0</v>
      </c>
      <c r="F179" s="51" t="s">
        <v>2061</v>
      </c>
      <c r="G179" s="51" t="s">
        <v>2061</v>
      </c>
    </row>
    <row r="180" s="36" customFormat="1" ht="17.1" customHeight="1" spans="1:7">
      <c r="A180" s="48" t="s">
        <v>2672</v>
      </c>
      <c r="B180" s="49" t="s">
        <v>2673</v>
      </c>
      <c r="C180" s="50">
        <v>0</v>
      </c>
      <c r="D180" s="50">
        <v>0</v>
      </c>
      <c r="E180" s="50">
        <v>0</v>
      </c>
      <c r="F180" s="51" t="s">
        <v>2061</v>
      </c>
      <c r="G180" s="51" t="s">
        <v>2061</v>
      </c>
    </row>
    <row r="181" s="36" customFormat="1" ht="17.1" customHeight="1" spans="1:7">
      <c r="A181" s="48" t="s">
        <v>2674</v>
      </c>
      <c r="B181" s="49" t="s">
        <v>2675</v>
      </c>
      <c r="C181" s="50">
        <v>0</v>
      </c>
      <c r="D181" s="52">
        <v>0</v>
      </c>
      <c r="E181" s="52">
        <v>0</v>
      </c>
      <c r="F181" s="51" t="s">
        <v>2061</v>
      </c>
      <c r="G181" s="51" t="s">
        <v>2061</v>
      </c>
    </row>
    <row r="182" s="36" customFormat="1" ht="17.1" customHeight="1" spans="1:7">
      <c r="A182" s="48" t="s">
        <v>2676</v>
      </c>
      <c r="B182" s="55" t="s">
        <v>1508</v>
      </c>
      <c r="C182" s="53">
        <v>0</v>
      </c>
      <c r="D182" s="54">
        <v>0</v>
      </c>
      <c r="E182" s="54">
        <v>0</v>
      </c>
      <c r="F182" s="51" t="s">
        <v>2061</v>
      </c>
      <c r="G182" s="51" t="s">
        <v>2061</v>
      </c>
    </row>
    <row r="183" s="36" customFormat="1" ht="17.1" customHeight="1" spans="1:7">
      <c r="A183" s="48" t="s">
        <v>2677</v>
      </c>
      <c r="B183" s="55" t="s">
        <v>1510</v>
      </c>
      <c r="C183" s="53">
        <v>0</v>
      </c>
      <c r="D183" s="54">
        <v>0</v>
      </c>
      <c r="E183" s="54">
        <v>0</v>
      </c>
      <c r="F183" s="51" t="s">
        <v>2061</v>
      </c>
      <c r="G183" s="51" t="s">
        <v>2061</v>
      </c>
    </row>
    <row r="184" s="36" customFormat="1" ht="17.1" customHeight="1" spans="1:7">
      <c r="A184" s="48" t="s">
        <v>2678</v>
      </c>
      <c r="B184" s="49" t="s">
        <v>2679</v>
      </c>
      <c r="C184" s="53">
        <v>0</v>
      </c>
      <c r="D184" s="53">
        <v>0</v>
      </c>
      <c r="E184" s="53">
        <v>0</v>
      </c>
      <c r="F184" s="51" t="s">
        <v>2061</v>
      </c>
      <c r="G184" s="51" t="s">
        <v>2061</v>
      </c>
    </row>
    <row r="185" s="36" customFormat="1" ht="17.1" customHeight="1" spans="1:7">
      <c r="A185" s="220" t="s">
        <v>2680</v>
      </c>
      <c r="B185" s="49" t="s">
        <v>2681</v>
      </c>
      <c r="C185" s="53">
        <v>0</v>
      </c>
      <c r="D185" s="53">
        <v>0</v>
      </c>
      <c r="E185" s="53">
        <v>0</v>
      </c>
      <c r="F185" s="51" t="s">
        <v>2061</v>
      </c>
      <c r="G185" s="51" t="s">
        <v>2061</v>
      </c>
    </row>
    <row r="186" s="36" customFormat="1" ht="17.1" customHeight="1" spans="1:7">
      <c r="A186" s="48" t="s">
        <v>2682</v>
      </c>
      <c r="B186" s="55" t="s">
        <v>2683</v>
      </c>
      <c r="C186" s="50">
        <v>0</v>
      </c>
      <c r="D186" s="52">
        <v>0</v>
      </c>
      <c r="E186" s="52">
        <v>0</v>
      </c>
      <c r="F186" s="51" t="s">
        <v>2061</v>
      </c>
      <c r="G186" s="51" t="s">
        <v>2061</v>
      </c>
    </row>
    <row r="187" s="36" customFormat="1" ht="17.1" customHeight="1" spans="1:7">
      <c r="A187" s="48" t="s">
        <v>2684</v>
      </c>
      <c r="B187" s="55" t="s">
        <v>2679</v>
      </c>
      <c r="C187" s="53">
        <v>0</v>
      </c>
      <c r="D187" s="54">
        <v>0</v>
      </c>
      <c r="E187" s="54">
        <v>0</v>
      </c>
      <c r="F187" s="51" t="s">
        <v>2061</v>
      </c>
      <c r="G187" s="51" t="s">
        <v>2061</v>
      </c>
    </row>
    <row r="188" s="36" customFormat="1" ht="17.1" customHeight="1" spans="1:7">
      <c r="A188" s="48" t="s">
        <v>2685</v>
      </c>
      <c r="B188" s="49" t="s">
        <v>2686</v>
      </c>
      <c r="C188" s="53">
        <v>0</v>
      </c>
      <c r="D188" s="53">
        <v>0</v>
      </c>
      <c r="E188" s="53">
        <v>0</v>
      </c>
      <c r="F188" s="51" t="s">
        <v>2061</v>
      </c>
      <c r="G188" s="51" t="s">
        <v>2061</v>
      </c>
    </row>
    <row r="189" s="36" customFormat="1" ht="17.1" customHeight="1" spans="1:7">
      <c r="A189" s="48" t="s">
        <v>2687</v>
      </c>
      <c r="B189" s="49" t="s">
        <v>2688</v>
      </c>
      <c r="C189" s="53">
        <v>0</v>
      </c>
      <c r="D189" s="53">
        <v>0</v>
      </c>
      <c r="E189" s="53">
        <v>0</v>
      </c>
      <c r="F189" s="51" t="s">
        <v>2061</v>
      </c>
      <c r="G189" s="51" t="s">
        <v>2061</v>
      </c>
    </row>
    <row r="190" s="36" customFormat="1" ht="17.1" customHeight="1" spans="1:7">
      <c r="A190" s="48" t="s">
        <v>2689</v>
      </c>
      <c r="B190" s="49" t="s">
        <v>2690</v>
      </c>
      <c r="C190" s="53">
        <v>0</v>
      </c>
      <c r="D190" s="54">
        <v>0</v>
      </c>
      <c r="E190" s="54">
        <v>0</v>
      </c>
      <c r="F190" s="51" t="s">
        <v>2061</v>
      </c>
      <c r="G190" s="51" t="s">
        <v>2061</v>
      </c>
    </row>
    <row r="191" s="36" customFormat="1" ht="17.1" customHeight="1" spans="1:7">
      <c r="A191" s="48" t="s">
        <v>2691</v>
      </c>
      <c r="B191" s="49" t="s">
        <v>2692</v>
      </c>
      <c r="C191" s="50">
        <v>0</v>
      </c>
      <c r="D191" s="52">
        <v>0</v>
      </c>
      <c r="E191" s="52">
        <v>0</v>
      </c>
      <c r="F191" s="51" t="s">
        <v>2061</v>
      </c>
      <c r="G191" s="51" t="s">
        <v>2061</v>
      </c>
    </row>
    <row r="192" s="36" customFormat="1" ht="17.1" customHeight="1" spans="1:7">
      <c r="A192" s="48" t="s">
        <v>2693</v>
      </c>
      <c r="B192" s="49" t="s">
        <v>2694</v>
      </c>
      <c r="C192" s="53">
        <v>0</v>
      </c>
      <c r="D192" s="54">
        <v>0</v>
      </c>
      <c r="E192" s="54">
        <v>0</v>
      </c>
      <c r="F192" s="51" t="s">
        <v>2061</v>
      </c>
      <c r="G192" s="51" t="s">
        <v>2061</v>
      </c>
    </row>
    <row r="193" s="36" customFormat="1" ht="17.1" customHeight="1" spans="1:7">
      <c r="A193" s="48" t="s">
        <v>2695</v>
      </c>
      <c r="B193" s="49" t="s">
        <v>2696</v>
      </c>
      <c r="C193" s="53">
        <v>0</v>
      </c>
      <c r="D193" s="53">
        <v>0</v>
      </c>
      <c r="E193" s="53">
        <v>0</v>
      </c>
      <c r="F193" s="51" t="s">
        <v>2061</v>
      </c>
      <c r="G193" s="51" t="s">
        <v>2061</v>
      </c>
    </row>
    <row r="194" s="36" customFormat="1" ht="17.1" customHeight="1" spans="1:7">
      <c r="A194" s="48" t="s">
        <v>2697</v>
      </c>
      <c r="B194" s="49" t="s">
        <v>2698</v>
      </c>
      <c r="C194" s="53">
        <v>0</v>
      </c>
      <c r="D194" s="54">
        <v>0</v>
      </c>
      <c r="E194" s="54">
        <v>0</v>
      </c>
      <c r="F194" s="51" t="s">
        <v>2061</v>
      </c>
      <c r="G194" s="51" t="s">
        <v>2061</v>
      </c>
    </row>
    <row r="195" s="36" customFormat="1" ht="17.1" customHeight="1" spans="1:7">
      <c r="A195" s="48" t="s">
        <v>2699</v>
      </c>
      <c r="B195" s="49" t="s">
        <v>2700</v>
      </c>
      <c r="C195" s="53">
        <v>0</v>
      </c>
      <c r="D195" s="54">
        <v>0</v>
      </c>
      <c r="E195" s="54">
        <v>0</v>
      </c>
      <c r="F195" s="51" t="s">
        <v>2061</v>
      </c>
      <c r="G195" s="51" t="s">
        <v>2061</v>
      </c>
    </row>
    <row r="196" s="36" customFormat="1" ht="17.1" customHeight="1" spans="1:7">
      <c r="A196" s="48" t="s">
        <v>2701</v>
      </c>
      <c r="B196" s="49" t="s">
        <v>2702</v>
      </c>
      <c r="C196" s="53">
        <v>0</v>
      </c>
      <c r="D196" s="54">
        <v>0</v>
      </c>
      <c r="E196" s="54">
        <v>0</v>
      </c>
      <c r="F196" s="51" t="s">
        <v>2061</v>
      </c>
      <c r="G196" s="51" t="s">
        <v>2061</v>
      </c>
    </row>
    <row r="197" s="36" customFormat="1" ht="17.1" customHeight="1" spans="1:7">
      <c r="A197" s="48" t="s">
        <v>2703</v>
      </c>
      <c r="B197" s="49" t="s">
        <v>2704</v>
      </c>
      <c r="C197" s="53">
        <v>0</v>
      </c>
      <c r="D197" s="54">
        <v>0</v>
      </c>
      <c r="E197" s="54">
        <v>0</v>
      </c>
      <c r="F197" s="51" t="s">
        <v>2061</v>
      </c>
      <c r="G197" s="51" t="s">
        <v>2061</v>
      </c>
    </row>
    <row r="198" s="36" customFormat="1" ht="17.1" customHeight="1" spans="1:7">
      <c r="A198" s="48" t="s">
        <v>2705</v>
      </c>
      <c r="B198" s="49" t="s">
        <v>2706</v>
      </c>
      <c r="C198" s="53">
        <v>0</v>
      </c>
      <c r="D198" s="54">
        <v>0</v>
      </c>
      <c r="E198" s="54">
        <v>0</v>
      </c>
      <c r="F198" s="51" t="s">
        <v>2061</v>
      </c>
      <c r="G198" s="51" t="s">
        <v>2061</v>
      </c>
    </row>
    <row r="199" s="36" customFormat="1" ht="17.1" customHeight="1" spans="1:7">
      <c r="A199" s="48" t="s">
        <v>2707</v>
      </c>
      <c r="B199" s="49" t="s">
        <v>2708</v>
      </c>
      <c r="C199" s="53">
        <v>0</v>
      </c>
      <c r="D199" s="54">
        <v>0</v>
      </c>
      <c r="E199" s="54">
        <v>0</v>
      </c>
      <c r="F199" s="51" t="s">
        <v>2061</v>
      </c>
      <c r="G199" s="51" t="s">
        <v>2061</v>
      </c>
    </row>
    <row r="200" s="36" customFormat="1" ht="17.1" customHeight="1" spans="1:7">
      <c r="A200" s="48" t="s">
        <v>2709</v>
      </c>
      <c r="B200" s="49" t="s">
        <v>2710</v>
      </c>
      <c r="C200" s="50">
        <v>0</v>
      </c>
      <c r="D200" s="52">
        <v>0</v>
      </c>
      <c r="E200" s="52">
        <v>0</v>
      </c>
      <c r="F200" s="51" t="s">
        <v>2061</v>
      </c>
      <c r="G200" s="51" t="s">
        <v>2061</v>
      </c>
    </row>
    <row r="201" s="36" customFormat="1" ht="17.1" customHeight="1" spans="1:7">
      <c r="A201" s="48" t="s">
        <v>2711</v>
      </c>
      <c r="B201" s="49" t="s">
        <v>2712</v>
      </c>
      <c r="C201" s="53">
        <v>0</v>
      </c>
      <c r="D201" s="54">
        <v>0</v>
      </c>
      <c r="E201" s="54">
        <v>0</v>
      </c>
      <c r="F201" s="51" t="s">
        <v>2061</v>
      </c>
      <c r="G201" s="51" t="s">
        <v>2061</v>
      </c>
    </row>
    <row r="202" s="36" customFormat="1" ht="17.1" customHeight="1" spans="1:7">
      <c r="A202" s="48" t="s">
        <v>2713</v>
      </c>
      <c r="B202" s="49" t="s">
        <v>2714</v>
      </c>
      <c r="C202" s="53">
        <v>0</v>
      </c>
      <c r="D202" s="54">
        <v>0</v>
      </c>
      <c r="E202" s="54">
        <v>0</v>
      </c>
      <c r="F202" s="51" t="s">
        <v>2061</v>
      </c>
      <c r="G202" s="51" t="s">
        <v>2061</v>
      </c>
    </row>
    <row r="203" s="36" customFormat="1" ht="17.1" customHeight="1" spans="1:7">
      <c r="A203" s="220" t="s">
        <v>2715</v>
      </c>
      <c r="B203" s="49" t="s">
        <v>2716</v>
      </c>
      <c r="C203" s="53">
        <v>0</v>
      </c>
      <c r="D203" s="54">
        <v>0</v>
      </c>
      <c r="E203" s="54">
        <v>0</v>
      </c>
      <c r="F203" s="51" t="s">
        <v>2061</v>
      </c>
      <c r="G203" s="51" t="s">
        <v>2061</v>
      </c>
    </row>
    <row r="204" s="36" customFormat="1" ht="17.1" customHeight="1" spans="1:7">
      <c r="A204" s="48" t="s">
        <v>2717</v>
      </c>
      <c r="B204" s="49" t="s">
        <v>2718</v>
      </c>
      <c r="C204" s="53">
        <v>0</v>
      </c>
      <c r="D204" s="53">
        <v>0</v>
      </c>
      <c r="E204" s="53">
        <v>0</v>
      </c>
      <c r="F204" s="51" t="s">
        <v>2061</v>
      </c>
      <c r="G204" s="51" t="s">
        <v>2061</v>
      </c>
    </row>
    <row r="205" s="36" customFormat="1" ht="17.1" customHeight="1" spans="1:7">
      <c r="A205" s="48" t="s">
        <v>2719</v>
      </c>
      <c r="B205" s="49" t="s">
        <v>2720</v>
      </c>
      <c r="C205" s="53">
        <v>0</v>
      </c>
      <c r="D205" s="54">
        <v>0</v>
      </c>
      <c r="E205" s="54">
        <v>0</v>
      </c>
      <c r="F205" s="51" t="s">
        <v>2061</v>
      </c>
      <c r="G205" s="51" t="s">
        <v>2061</v>
      </c>
    </row>
    <row r="206" s="36" customFormat="1" ht="17.1" customHeight="1" spans="1:7">
      <c r="A206" s="48" t="s">
        <v>2721</v>
      </c>
      <c r="B206" s="49" t="s">
        <v>2722</v>
      </c>
      <c r="C206" s="53">
        <v>0</v>
      </c>
      <c r="D206" s="54">
        <v>0</v>
      </c>
      <c r="E206" s="54">
        <v>0</v>
      </c>
      <c r="F206" s="51" t="s">
        <v>2061</v>
      </c>
      <c r="G206" s="51" t="s">
        <v>2061</v>
      </c>
    </row>
    <row r="207" s="36" customFormat="1" ht="17.1" customHeight="1" spans="1:7">
      <c r="A207" s="48" t="s">
        <v>2723</v>
      </c>
      <c r="B207" s="49" t="s">
        <v>2724</v>
      </c>
      <c r="C207" s="50">
        <v>0</v>
      </c>
      <c r="D207" s="52">
        <v>0</v>
      </c>
      <c r="E207" s="52">
        <v>0</v>
      </c>
      <c r="F207" s="51" t="s">
        <v>2061</v>
      </c>
      <c r="G207" s="51" t="s">
        <v>2061</v>
      </c>
    </row>
    <row r="208" s="36" customFormat="1" ht="17.1" customHeight="1" spans="1:7">
      <c r="A208" s="48" t="s">
        <v>2725</v>
      </c>
      <c r="B208" s="56" t="s">
        <v>2726</v>
      </c>
      <c r="C208" s="53">
        <v>0</v>
      </c>
      <c r="D208" s="54">
        <v>0</v>
      </c>
      <c r="E208" s="54">
        <v>0</v>
      </c>
      <c r="F208" s="51" t="s">
        <v>2061</v>
      </c>
      <c r="G208" s="51" t="s">
        <v>2061</v>
      </c>
    </row>
    <row r="209" s="36" customFormat="1" ht="17.1" customHeight="1" spans="1:7">
      <c r="A209" s="48" t="s">
        <v>2727</v>
      </c>
      <c r="B209" s="49" t="s">
        <v>1562</v>
      </c>
      <c r="C209" s="53">
        <v>0</v>
      </c>
      <c r="D209" s="54">
        <v>0</v>
      </c>
      <c r="E209" s="54">
        <v>0</v>
      </c>
      <c r="F209" s="51" t="s">
        <v>2061</v>
      </c>
      <c r="G209" s="51" t="s">
        <v>2061</v>
      </c>
    </row>
    <row r="210" s="36" customFormat="1" ht="17.1" customHeight="1" spans="1:7">
      <c r="A210" s="48" t="s">
        <v>2728</v>
      </c>
      <c r="B210" s="49" t="s">
        <v>2729</v>
      </c>
      <c r="C210" s="53">
        <v>0</v>
      </c>
      <c r="D210" s="54">
        <v>0</v>
      </c>
      <c r="E210" s="54">
        <v>0</v>
      </c>
      <c r="F210" s="51" t="s">
        <v>2061</v>
      </c>
      <c r="G210" s="51" t="s">
        <v>2061</v>
      </c>
    </row>
    <row r="211" s="36" customFormat="1" ht="17.1" customHeight="1" spans="1:7">
      <c r="A211" s="48" t="s">
        <v>2730</v>
      </c>
      <c r="B211" s="49" t="s">
        <v>2731</v>
      </c>
      <c r="C211" s="53">
        <v>0</v>
      </c>
      <c r="D211" s="54">
        <v>0</v>
      </c>
      <c r="E211" s="54">
        <v>0</v>
      </c>
      <c r="F211" s="51" t="s">
        <v>2061</v>
      </c>
      <c r="G211" s="51" t="s">
        <v>2061</v>
      </c>
    </row>
    <row r="212" s="36" customFormat="1" ht="17.1" customHeight="1" spans="1:7">
      <c r="A212" s="48" t="s">
        <v>2732</v>
      </c>
      <c r="B212" s="49" t="s">
        <v>2733</v>
      </c>
      <c r="C212" s="53">
        <v>0</v>
      </c>
      <c r="D212" s="54">
        <v>0</v>
      </c>
      <c r="E212" s="54">
        <v>0</v>
      </c>
      <c r="F212" s="51" t="s">
        <v>2061</v>
      </c>
      <c r="G212" s="51" t="s">
        <v>2061</v>
      </c>
    </row>
    <row r="213" s="36" customFormat="1" ht="17.1" customHeight="1" spans="1:7">
      <c r="A213" s="48" t="s">
        <v>2734</v>
      </c>
      <c r="B213" s="49" t="s">
        <v>2735</v>
      </c>
      <c r="C213" s="53">
        <v>0</v>
      </c>
      <c r="D213" s="54">
        <v>0</v>
      </c>
      <c r="E213" s="54">
        <v>0</v>
      </c>
      <c r="F213" s="51" t="s">
        <v>2061</v>
      </c>
      <c r="G213" s="51" t="s">
        <v>2061</v>
      </c>
    </row>
    <row r="214" s="36" customFormat="1" ht="17.1" customHeight="1" spans="1:7">
      <c r="A214" s="48" t="s">
        <v>2736</v>
      </c>
      <c r="B214" s="49" t="s">
        <v>2737</v>
      </c>
      <c r="C214" s="53">
        <v>0</v>
      </c>
      <c r="D214" s="54">
        <v>0</v>
      </c>
      <c r="E214" s="54">
        <v>0</v>
      </c>
      <c r="F214" s="51" t="s">
        <v>2061</v>
      </c>
      <c r="G214" s="51" t="s">
        <v>2061</v>
      </c>
    </row>
    <row r="215" s="36" customFormat="1" ht="17.1" customHeight="1" spans="1:7">
      <c r="A215" s="48" t="s">
        <v>2738</v>
      </c>
      <c r="B215" s="49" t="s">
        <v>2739</v>
      </c>
      <c r="C215" s="53">
        <v>0</v>
      </c>
      <c r="D215" s="54">
        <v>0</v>
      </c>
      <c r="E215" s="54">
        <v>0</v>
      </c>
      <c r="F215" s="51" t="s">
        <v>2061</v>
      </c>
      <c r="G215" s="51" t="s">
        <v>2061</v>
      </c>
    </row>
    <row r="216" s="36" customFormat="1" ht="17.1" customHeight="1" spans="1:7">
      <c r="A216" s="48" t="s">
        <v>2740</v>
      </c>
      <c r="B216" s="49" t="s">
        <v>2741</v>
      </c>
      <c r="C216" s="53">
        <v>0</v>
      </c>
      <c r="D216" s="53">
        <v>0</v>
      </c>
      <c r="E216" s="53">
        <v>0</v>
      </c>
      <c r="F216" s="51" t="s">
        <v>2061</v>
      </c>
      <c r="G216" s="51" t="s">
        <v>2061</v>
      </c>
    </row>
    <row r="217" s="36" customFormat="1" ht="17.1" customHeight="1" spans="1:7">
      <c r="A217" s="48" t="s">
        <v>2742</v>
      </c>
      <c r="B217" s="49" t="s">
        <v>2743</v>
      </c>
      <c r="C217" s="50">
        <v>0</v>
      </c>
      <c r="D217" s="50">
        <v>0</v>
      </c>
      <c r="E217" s="50">
        <v>0</v>
      </c>
      <c r="F217" s="51" t="s">
        <v>2061</v>
      </c>
      <c r="G217" s="51" t="s">
        <v>2061</v>
      </c>
    </row>
    <row r="218" s="36" customFormat="1" ht="17.1" customHeight="1" spans="1:7">
      <c r="A218" s="48" t="s">
        <v>2744</v>
      </c>
      <c r="B218" s="49" t="s">
        <v>1508</v>
      </c>
      <c r="C218" s="53">
        <v>0</v>
      </c>
      <c r="D218" s="54">
        <v>0</v>
      </c>
      <c r="E218" s="54">
        <v>0</v>
      </c>
      <c r="F218" s="51" t="s">
        <v>2061</v>
      </c>
      <c r="G218" s="51" t="s">
        <v>2061</v>
      </c>
    </row>
    <row r="219" s="36" customFormat="1" ht="17.1" customHeight="1" spans="1:7">
      <c r="A219" s="48" t="s">
        <v>2745</v>
      </c>
      <c r="B219" s="49" t="s">
        <v>2746</v>
      </c>
      <c r="C219" s="53">
        <v>0</v>
      </c>
      <c r="D219" s="54">
        <v>0</v>
      </c>
      <c r="E219" s="54">
        <v>0</v>
      </c>
      <c r="F219" s="51" t="s">
        <v>2061</v>
      </c>
      <c r="G219" s="51" t="s">
        <v>2061</v>
      </c>
    </row>
    <row r="220" s="36" customFormat="1" ht="17.1" customHeight="1" spans="1:7">
      <c r="A220" s="48" t="s">
        <v>2747</v>
      </c>
      <c r="B220" s="49" t="s">
        <v>2748</v>
      </c>
      <c r="C220" s="50">
        <v>0</v>
      </c>
      <c r="D220" s="52">
        <v>0</v>
      </c>
      <c r="E220" s="52">
        <v>0</v>
      </c>
      <c r="F220" s="51" t="s">
        <v>2061</v>
      </c>
      <c r="G220" s="51" t="s">
        <v>2061</v>
      </c>
    </row>
    <row r="221" s="36" customFormat="1" ht="17.1" customHeight="1" spans="1:7">
      <c r="A221" s="48" t="s">
        <v>2749</v>
      </c>
      <c r="B221" s="49" t="s">
        <v>1508</v>
      </c>
      <c r="C221" s="53">
        <v>0</v>
      </c>
      <c r="D221" s="54">
        <v>0</v>
      </c>
      <c r="E221" s="54">
        <v>0</v>
      </c>
      <c r="F221" s="51" t="s">
        <v>2061</v>
      </c>
      <c r="G221" s="51" t="s">
        <v>2061</v>
      </c>
    </row>
    <row r="222" s="36" customFormat="1" ht="17.1" customHeight="1" spans="1:7">
      <c r="A222" s="48" t="s">
        <v>2750</v>
      </c>
      <c r="B222" s="49" t="s">
        <v>2751</v>
      </c>
      <c r="C222" s="53">
        <v>0</v>
      </c>
      <c r="D222" s="54">
        <v>0</v>
      </c>
      <c r="E222" s="54">
        <v>0</v>
      </c>
      <c r="F222" s="51" t="s">
        <v>2061</v>
      </c>
      <c r="G222" s="51" t="s">
        <v>2061</v>
      </c>
    </row>
    <row r="223" s="36" customFormat="1" ht="17.1" customHeight="1" spans="1:7">
      <c r="A223" s="48" t="s">
        <v>2752</v>
      </c>
      <c r="B223" s="49" t="s">
        <v>2753</v>
      </c>
      <c r="C223" s="50">
        <v>0</v>
      </c>
      <c r="D223" s="52">
        <v>0</v>
      </c>
      <c r="E223" s="52">
        <v>0</v>
      </c>
      <c r="F223" s="51" t="s">
        <v>2061</v>
      </c>
      <c r="G223" s="51" t="s">
        <v>2061</v>
      </c>
    </row>
    <row r="224" s="36" customFormat="1" ht="17.1" customHeight="1" spans="1:7">
      <c r="A224" s="48" t="s">
        <v>2754</v>
      </c>
      <c r="B224" s="49" t="s">
        <v>2373</v>
      </c>
      <c r="C224" s="50">
        <v>0</v>
      </c>
      <c r="D224" s="52">
        <v>0</v>
      </c>
      <c r="E224" s="57">
        <v>0</v>
      </c>
      <c r="F224" s="51" t="s">
        <v>2061</v>
      </c>
      <c r="G224" s="51" t="s">
        <v>2061</v>
      </c>
    </row>
    <row r="225" s="36" customFormat="1" ht="17.1" customHeight="1" spans="1:7">
      <c r="A225" s="48" t="s">
        <v>2755</v>
      </c>
      <c r="B225" s="49" t="s">
        <v>2756</v>
      </c>
      <c r="C225" s="53">
        <v>0</v>
      </c>
      <c r="D225" s="54">
        <v>0</v>
      </c>
      <c r="E225" s="54">
        <v>0</v>
      </c>
      <c r="F225" s="51" t="s">
        <v>2061</v>
      </c>
      <c r="G225" s="51" t="s">
        <v>2061</v>
      </c>
    </row>
    <row r="226" s="36" customFormat="1" ht="17.1" customHeight="1" spans="1:7">
      <c r="A226" s="48" t="s">
        <v>2757</v>
      </c>
      <c r="B226" s="49" t="s">
        <v>2758</v>
      </c>
      <c r="C226" s="53">
        <v>0</v>
      </c>
      <c r="D226" s="54">
        <v>0</v>
      </c>
      <c r="E226" s="54">
        <v>0</v>
      </c>
      <c r="F226" s="51" t="s">
        <v>2061</v>
      </c>
      <c r="G226" s="51" t="s">
        <v>2061</v>
      </c>
    </row>
    <row r="227" s="36" customFormat="1" ht="17.1" customHeight="1" spans="1:7">
      <c r="A227" s="48" t="s">
        <v>2759</v>
      </c>
      <c r="B227" s="49" t="s">
        <v>2760</v>
      </c>
      <c r="C227" s="53">
        <v>0</v>
      </c>
      <c r="D227" s="54">
        <v>0</v>
      </c>
      <c r="E227" s="54">
        <v>0</v>
      </c>
      <c r="F227" s="51" t="s">
        <v>2061</v>
      </c>
      <c r="G227" s="51" t="s">
        <v>2061</v>
      </c>
    </row>
    <row r="228" s="36" customFormat="1" ht="17.1" customHeight="1" spans="1:7">
      <c r="A228" s="48" t="s">
        <v>2761</v>
      </c>
      <c r="B228" s="49" t="s">
        <v>2762</v>
      </c>
      <c r="C228" s="53">
        <v>0</v>
      </c>
      <c r="D228" s="54">
        <v>0</v>
      </c>
      <c r="E228" s="54">
        <v>0</v>
      </c>
      <c r="F228" s="51" t="s">
        <v>2061</v>
      </c>
      <c r="G228" s="51" t="s">
        <v>2061</v>
      </c>
    </row>
    <row r="229" s="36" customFormat="1" ht="17.1" customHeight="1" spans="1:7">
      <c r="A229" s="48" t="s">
        <v>2763</v>
      </c>
      <c r="B229" s="49" t="s">
        <v>1582</v>
      </c>
      <c r="C229" s="53">
        <v>0</v>
      </c>
      <c r="D229" s="54">
        <v>0</v>
      </c>
      <c r="E229" s="54">
        <v>0</v>
      </c>
      <c r="F229" s="51" t="s">
        <v>2061</v>
      </c>
      <c r="G229" s="51" t="s">
        <v>2061</v>
      </c>
    </row>
    <row r="230" s="36" customFormat="1" ht="17.1" customHeight="1" spans="1:7">
      <c r="A230" s="48" t="s">
        <v>2764</v>
      </c>
      <c r="B230" s="49" t="s">
        <v>2765</v>
      </c>
      <c r="C230" s="50">
        <v>0</v>
      </c>
      <c r="D230" s="52">
        <v>236</v>
      </c>
      <c r="E230" s="52">
        <v>0</v>
      </c>
      <c r="F230" s="51" t="s">
        <v>2061</v>
      </c>
      <c r="G230" s="51">
        <v>0</v>
      </c>
    </row>
    <row r="231" s="36" customFormat="1" ht="17.1" customHeight="1" spans="1:7">
      <c r="A231" s="48" t="s">
        <v>2766</v>
      </c>
      <c r="B231" s="49" t="s">
        <v>2767</v>
      </c>
      <c r="C231" s="50">
        <v>0</v>
      </c>
      <c r="D231" s="52">
        <v>0</v>
      </c>
      <c r="E231" s="52">
        <v>0</v>
      </c>
      <c r="F231" s="51" t="s">
        <v>2061</v>
      </c>
      <c r="G231" s="51" t="s">
        <v>2061</v>
      </c>
    </row>
    <row r="232" s="36" customFormat="1" ht="17.1" customHeight="1" spans="1:7">
      <c r="A232" s="48" t="s">
        <v>2768</v>
      </c>
      <c r="B232" s="49" t="s">
        <v>2769</v>
      </c>
      <c r="C232" s="53">
        <v>0</v>
      </c>
      <c r="D232" s="54">
        <v>0</v>
      </c>
      <c r="E232" s="54">
        <v>0</v>
      </c>
      <c r="F232" s="51" t="s">
        <v>2061</v>
      </c>
      <c r="G232" s="51" t="s">
        <v>2061</v>
      </c>
    </row>
    <row r="233" s="36" customFormat="1" ht="17.1" customHeight="1" spans="1:7">
      <c r="A233" s="48" t="s">
        <v>2770</v>
      </c>
      <c r="B233" s="49" t="s">
        <v>2771</v>
      </c>
      <c r="C233" s="53">
        <v>0</v>
      </c>
      <c r="D233" s="53">
        <v>0</v>
      </c>
      <c r="E233" s="53">
        <v>0</v>
      </c>
      <c r="F233" s="51" t="s">
        <v>2061</v>
      </c>
      <c r="G233" s="51" t="s">
        <v>2061</v>
      </c>
    </row>
    <row r="234" s="36" customFormat="1" ht="17.1" customHeight="1" spans="1:7">
      <c r="A234" s="48" t="s">
        <v>2772</v>
      </c>
      <c r="B234" s="49" t="s">
        <v>2773</v>
      </c>
      <c r="C234" s="53">
        <v>0</v>
      </c>
      <c r="D234" s="53">
        <v>0</v>
      </c>
      <c r="E234" s="53">
        <v>0</v>
      </c>
      <c r="F234" s="51" t="s">
        <v>2061</v>
      </c>
      <c r="G234" s="51" t="s">
        <v>2061</v>
      </c>
    </row>
    <row r="235" s="36" customFormat="1" ht="17.1" customHeight="1" spans="1:7">
      <c r="A235" s="48" t="s">
        <v>2774</v>
      </c>
      <c r="B235" s="49" t="s">
        <v>2373</v>
      </c>
      <c r="C235" s="50">
        <v>0</v>
      </c>
      <c r="D235" s="52">
        <v>236</v>
      </c>
      <c r="E235" s="52">
        <v>0</v>
      </c>
      <c r="F235" s="51" t="s">
        <v>2061</v>
      </c>
      <c r="G235" s="51">
        <v>0</v>
      </c>
    </row>
    <row r="236" s="36" customFormat="1" ht="17.1" customHeight="1" spans="1:7">
      <c r="A236" s="48" t="s">
        <v>2775</v>
      </c>
      <c r="B236" s="49" t="s">
        <v>2776</v>
      </c>
      <c r="C236" s="53">
        <v>0</v>
      </c>
      <c r="D236" s="54">
        <v>0</v>
      </c>
      <c r="E236" s="54">
        <v>0</v>
      </c>
      <c r="F236" s="51" t="s">
        <v>2061</v>
      </c>
      <c r="G236" s="51" t="s">
        <v>2061</v>
      </c>
    </row>
    <row r="237" s="36" customFormat="1" ht="17.1" customHeight="1" spans="1:7">
      <c r="A237" s="48" t="s">
        <v>2777</v>
      </c>
      <c r="B237" s="49" t="s">
        <v>2778</v>
      </c>
      <c r="C237" s="53">
        <v>0</v>
      </c>
      <c r="D237" s="54">
        <v>236</v>
      </c>
      <c r="E237" s="54">
        <v>0</v>
      </c>
      <c r="F237" s="51" t="s">
        <v>2061</v>
      </c>
      <c r="G237" s="51">
        <v>0</v>
      </c>
    </row>
    <row r="238" s="36" customFormat="1" ht="17.1" customHeight="1" spans="1:7">
      <c r="A238" s="48" t="s">
        <v>2779</v>
      </c>
      <c r="B238" s="49" t="s">
        <v>2780</v>
      </c>
      <c r="C238" s="53">
        <v>0</v>
      </c>
      <c r="D238" s="54">
        <v>0</v>
      </c>
      <c r="E238" s="54">
        <v>0</v>
      </c>
      <c r="F238" s="51" t="s">
        <v>2061</v>
      </c>
      <c r="G238" s="51" t="s">
        <v>2061</v>
      </c>
    </row>
    <row r="239" s="36" customFormat="1" ht="17.1" customHeight="1" spans="1:7">
      <c r="A239" s="48" t="s">
        <v>2781</v>
      </c>
      <c r="B239" s="49" t="s">
        <v>1673</v>
      </c>
      <c r="C239" s="53">
        <v>0</v>
      </c>
      <c r="D239" s="54">
        <v>0</v>
      </c>
      <c r="E239" s="54">
        <v>0</v>
      </c>
      <c r="F239" s="51" t="s">
        <v>2061</v>
      </c>
      <c r="G239" s="51" t="s">
        <v>2061</v>
      </c>
    </row>
    <row r="240" s="36" customFormat="1" ht="17.1" customHeight="1" spans="1:7">
      <c r="A240" s="48" t="s">
        <v>2782</v>
      </c>
      <c r="B240" s="49" t="s">
        <v>2783</v>
      </c>
      <c r="C240" s="50">
        <v>0</v>
      </c>
      <c r="D240" s="52">
        <v>0</v>
      </c>
      <c r="E240" s="52">
        <v>0</v>
      </c>
      <c r="F240" s="51" t="s">
        <v>2061</v>
      </c>
      <c r="G240" s="51" t="s">
        <v>2061</v>
      </c>
    </row>
    <row r="241" s="36" customFormat="1" ht="17.1" customHeight="1" spans="1:7">
      <c r="A241" s="48" t="s">
        <v>2784</v>
      </c>
      <c r="B241" s="49" t="s">
        <v>2785</v>
      </c>
      <c r="C241" s="50">
        <v>0</v>
      </c>
      <c r="D241" s="52">
        <v>0</v>
      </c>
      <c r="E241" s="52">
        <v>0</v>
      </c>
      <c r="F241" s="51" t="s">
        <v>2061</v>
      </c>
      <c r="G241" s="51" t="s">
        <v>2061</v>
      </c>
    </row>
    <row r="242" s="36" customFormat="1" ht="17.1" customHeight="1" spans="1:7">
      <c r="A242" s="48" t="s">
        <v>2786</v>
      </c>
      <c r="B242" s="49" t="s">
        <v>2787</v>
      </c>
      <c r="C242" s="53">
        <v>0</v>
      </c>
      <c r="D242" s="54">
        <v>0</v>
      </c>
      <c r="E242" s="54">
        <v>0</v>
      </c>
      <c r="F242" s="51" t="s">
        <v>2061</v>
      </c>
      <c r="G242" s="51" t="s">
        <v>2061</v>
      </c>
    </row>
    <row r="243" s="36" customFormat="1" ht="17.1" customHeight="1" spans="1:7">
      <c r="A243" s="48" t="s">
        <v>2788</v>
      </c>
      <c r="B243" s="49" t="s">
        <v>2789</v>
      </c>
      <c r="C243" s="53">
        <v>0</v>
      </c>
      <c r="D243" s="54">
        <v>0</v>
      </c>
      <c r="E243" s="54">
        <v>0</v>
      </c>
      <c r="F243" s="51" t="s">
        <v>2061</v>
      </c>
      <c r="G243" s="51" t="s">
        <v>2061</v>
      </c>
    </row>
    <row r="244" s="36" customFormat="1" ht="17.1" customHeight="1" spans="1:7">
      <c r="A244" s="48" t="s">
        <v>2790</v>
      </c>
      <c r="B244" s="49" t="s">
        <v>2791</v>
      </c>
      <c r="C244" s="50">
        <v>0</v>
      </c>
      <c r="D244" s="52">
        <v>0</v>
      </c>
      <c r="E244" s="52">
        <v>0</v>
      </c>
      <c r="F244" s="51" t="s">
        <v>2061</v>
      </c>
      <c r="G244" s="51" t="s">
        <v>2061</v>
      </c>
    </row>
    <row r="245" s="36" customFormat="1" ht="17.1" customHeight="1" spans="1:7">
      <c r="A245" s="48" t="s">
        <v>2792</v>
      </c>
      <c r="B245" s="49" t="s">
        <v>2793</v>
      </c>
      <c r="C245" s="50">
        <v>0</v>
      </c>
      <c r="D245" s="52">
        <v>0</v>
      </c>
      <c r="E245" s="52">
        <v>0</v>
      </c>
      <c r="F245" s="51" t="s">
        <v>2061</v>
      </c>
      <c r="G245" s="51" t="s">
        <v>2061</v>
      </c>
    </row>
    <row r="246" s="36" customFormat="1" ht="17.1" customHeight="1" spans="1:7">
      <c r="A246" s="48" t="s">
        <v>2794</v>
      </c>
      <c r="B246" s="49" t="s">
        <v>2795</v>
      </c>
      <c r="C246" s="53">
        <v>0</v>
      </c>
      <c r="D246" s="54">
        <v>0</v>
      </c>
      <c r="E246" s="54">
        <v>0</v>
      </c>
      <c r="F246" s="51" t="s">
        <v>2061</v>
      </c>
      <c r="G246" s="51" t="s">
        <v>2061</v>
      </c>
    </row>
    <row r="247" s="36" customFormat="1" ht="17.1" customHeight="1" spans="1:7">
      <c r="A247" s="48" t="s">
        <v>2796</v>
      </c>
      <c r="B247" s="49" t="s">
        <v>2797</v>
      </c>
      <c r="C247" s="53">
        <v>0</v>
      </c>
      <c r="D247" s="54">
        <v>0</v>
      </c>
      <c r="E247" s="54">
        <v>0</v>
      </c>
      <c r="F247" s="51" t="s">
        <v>2061</v>
      </c>
      <c r="G247" s="51" t="s">
        <v>2061</v>
      </c>
    </row>
    <row r="248" s="36" customFormat="1" ht="17.1" customHeight="1" spans="1:7">
      <c r="A248" s="48" t="s">
        <v>2798</v>
      </c>
      <c r="B248" s="49" t="s">
        <v>2799</v>
      </c>
      <c r="C248" s="50">
        <v>0</v>
      </c>
      <c r="D248" s="52">
        <v>0</v>
      </c>
      <c r="E248" s="52">
        <v>0</v>
      </c>
      <c r="F248" s="51" t="s">
        <v>2061</v>
      </c>
      <c r="G248" s="51" t="s">
        <v>2061</v>
      </c>
    </row>
    <row r="249" s="36" customFormat="1" ht="17.1" customHeight="1" spans="1:7">
      <c r="A249" s="48" t="s">
        <v>2800</v>
      </c>
      <c r="B249" s="49" t="s">
        <v>2373</v>
      </c>
      <c r="C249" s="50">
        <v>0</v>
      </c>
      <c r="D249" s="52">
        <v>0</v>
      </c>
      <c r="E249" s="52">
        <v>0</v>
      </c>
      <c r="F249" s="51" t="s">
        <v>2061</v>
      </c>
      <c r="G249" s="51" t="s">
        <v>2061</v>
      </c>
    </row>
    <row r="250" s="36" customFormat="1" ht="17.1" customHeight="1" spans="1:7">
      <c r="A250" s="48" t="s">
        <v>2801</v>
      </c>
      <c r="B250" s="49" t="s">
        <v>2802</v>
      </c>
      <c r="C250" s="53">
        <v>0</v>
      </c>
      <c r="D250" s="53">
        <v>0</v>
      </c>
      <c r="E250" s="53">
        <v>0</v>
      </c>
      <c r="F250" s="51" t="s">
        <v>2061</v>
      </c>
      <c r="G250" s="51" t="s">
        <v>2061</v>
      </c>
    </row>
    <row r="251" s="36" customFormat="1" ht="17.1" customHeight="1" spans="1:7">
      <c r="A251" s="48" t="s">
        <v>2803</v>
      </c>
      <c r="B251" s="49" t="s">
        <v>2804</v>
      </c>
      <c r="C251" s="53">
        <v>0</v>
      </c>
      <c r="D251" s="53">
        <v>0</v>
      </c>
      <c r="E251" s="53">
        <v>0</v>
      </c>
      <c r="F251" s="51" t="s">
        <v>2061</v>
      </c>
      <c r="G251" s="51" t="s">
        <v>2061</v>
      </c>
    </row>
    <row r="252" s="36" customFormat="1" ht="17.1" customHeight="1" spans="1:7">
      <c r="A252" s="48" t="s">
        <v>2805</v>
      </c>
      <c r="B252" s="49" t="s">
        <v>2806</v>
      </c>
      <c r="C252" s="50">
        <v>0</v>
      </c>
      <c r="D252" s="52">
        <v>0</v>
      </c>
      <c r="E252" s="52">
        <v>0</v>
      </c>
      <c r="F252" s="51" t="s">
        <v>2061</v>
      </c>
      <c r="G252" s="51" t="s">
        <v>2061</v>
      </c>
    </row>
    <row r="253" s="36" customFormat="1" ht="17.1" customHeight="1" spans="1:7">
      <c r="A253" s="48" t="s">
        <v>2807</v>
      </c>
      <c r="B253" s="49" t="s">
        <v>2373</v>
      </c>
      <c r="C253" s="50">
        <v>0</v>
      </c>
      <c r="D253" s="52">
        <v>0</v>
      </c>
      <c r="E253" s="52">
        <v>0</v>
      </c>
      <c r="F253" s="51" t="s">
        <v>2061</v>
      </c>
      <c r="G253" s="51" t="s">
        <v>2061</v>
      </c>
    </row>
    <row r="254" s="36" customFormat="1" ht="17.1" customHeight="1" spans="1:7">
      <c r="A254" s="48" t="s">
        <v>2808</v>
      </c>
      <c r="B254" s="49" t="s">
        <v>1883</v>
      </c>
      <c r="C254" s="53">
        <v>0</v>
      </c>
      <c r="D254" s="54">
        <v>0</v>
      </c>
      <c r="E254" s="54">
        <v>0</v>
      </c>
      <c r="F254" s="51" t="s">
        <v>2061</v>
      </c>
      <c r="G254" s="51" t="s">
        <v>2061</v>
      </c>
    </row>
    <row r="255" s="36" customFormat="1" ht="17.1" customHeight="1" spans="1:7">
      <c r="A255" s="48" t="s">
        <v>2809</v>
      </c>
      <c r="B255" s="49" t="s">
        <v>2810</v>
      </c>
      <c r="C255" s="53">
        <v>0</v>
      </c>
      <c r="D255" s="54">
        <v>0</v>
      </c>
      <c r="E255" s="54">
        <v>0</v>
      </c>
      <c r="F255" s="51" t="s">
        <v>2061</v>
      </c>
      <c r="G255" s="51" t="s">
        <v>2061</v>
      </c>
    </row>
    <row r="256" s="36" customFormat="1" ht="17.1" customHeight="1" spans="1:7">
      <c r="A256" s="48" t="s">
        <v>2811</v>
      </c>
      <c r="B256" s="49" t="s">
        <v>2812</v>
      </c>
      <c r="C256" s="50">
        <v>0</v>
      </c>
      <c r="D256" s="52">
        <v>0</v>
      </c>
      <c r="E256" s="52">
        <v>0</v>
      </c>
      <c r="F256" s="51" t="s">
        <v>2061</v>
      </c>
      <c r="G256" s="51" t="s">
        <v>2061</v>
      </c>
    </row>
    <row r="257" s="36" customFormat="1" ht="17.1" customHeight="1" spans="1:7">
      <c r="A257" s="48" t="s">
        <v>2813</v>
      </c>
      <c r="B257" s="49" t="s">
        <v>2373</v>
      </c>
      <c r="C257" s="50">
        <v>0</v>
      </c>
      <c r="D257" s="52">
        <v>0</v>
      </c>
      <c r="E257" s="52">
        <v>0</v>
      </c>
      <c r="F257" s="51" t="s">
        <v>2061</v>
      </c>
      <c r="G257" s="51" t="s">
        <v>2061</v>
      </c>
    </row>
    <row r="258" s="36" customFormat="1" ht="17.1" customHeight="1" spans="1:7">
      <c r="A258" s="48" t="s">
        <v>2814</v>
      </c>
      <c r="B258" s="49" t="s">
        <v>2815</v>
      </c>
      <c r="C258" s="53">
        <v>0</v>
      </c>
      <c r="D258" s="54">
        <v>0</v>
      </c>
      <c r="E258" s="54">
        <v>0</v>
      </c>
      <c r="F258" s="51" t="s">
        <v>2061</v>
      </c>
      <c r="G258" s="51" t="s">
        <v>2061</v>
      </c>
    </row>
    <row r="259" s="36" customFormat="1" ht="17.1" customHeight="1" spans="1:7">
      <c r="A259" s="48" t="s">
        <v>2816</v>
      </c>
      <c r="B259" s="49" t="s">
        <v>2817</v>
      </c>
      <c r="C259" s="53">
        <v>0</v>
      </c>
      <c r="D259" s="54">
        <v>0</v>
      </c>
      <c r="E259" s="54">
        <v>0</v>
      </c>
      <c r="F259" s="51" t="s">
        <v>2061</v>
      </c>
      <c r="G259" s="51" t="s">
        <v>2061</v>
      </c>
    </row>
    <row r="260" s="36" customFormat="1" ht="17.1" customHeight="1" spans="1:7">
      <c r="A260" s="48" t="s">
        <v>2818</v>
      </c>
      <c r="B260" s="49" t="s">
        <v>2005</v>
      </c>
      <c r="C260" s="53">
        <v>0</v>
      </c>
      <c r="D260" s="54">
        <v>0</v>
      </c>
      <c r="E260" s="54">
        <v>0</v>
      </c>
      <c r="F260" s="51" t="s">
        <v>2061</v>
      </c>
      <c r="G260" s="51" t="s">
        <v>2061</v>
      </c>
    </row>
    <row r="261" s="36" customFormat="1" ht="17.1" customHeight="1" spans="1:7">
      <c r="A261" s="48" t="s">
        <v>2819</v>
      </c>
      <c r="B261" s="49" t="s">
        <v>489</v>
      </c>
      <c r="C261" s="50">
        <v>30350</v>
      </c>
      <c r="D261" s="52">
        <v>24612</v>
      </c>
      <c r="E261" s="52">
        <v>10654</v>
      </c>
      <c r="F261" s="51">
        <v>0.351037891268534</v>
      </c>
      <c r="G261" s="51">
        <v>0.43287827076223</v>
      </c>
    </row>
    <row r="262" s="36" customFormat="1" ht="17.1" customHeight="1" spans="1:7">
      <c r="A262" s="48" t="s">
        <v>2820</v>
      </c>
      <c r="B262" s="49" t="s">
        <v>2821</v>
      </c>
      <c r="C262" s="50">
        <v>30350</v>
      </c>
      <c r="D262" s="52">
        <v>23587</v>
      </c>
      <c r="E262" s="52">
        <v>0</v>
      </c>
      <c r="F262" s="51">
        <v>0</v>
      </c>
      <c r="G262" s="51">
        <v>0</v>
      </c>
    </row>
    <row r="263" s="36" customFormat="1" ht="17.1" customHeight="1" spans="1:7">
      <c r="A263" s="48" t="s">
        <v>2822</v>
      </c>
      <c r="B263" s="49" t="s">
        <v>2823</v>
      </c>
      <c r="C263" s="53">
        <v>0</v>
      </c>
      <c r="D263" s="54">
        <v>0</v>
      </c>
      <c r="E263" s="54">
        <v>0</v>
      </c>
      <c r="F263" s="51" t="s">
        <v>2061</v>
      </c>
      <c r="G263" s="51" t="s">
        <v>2061</v>
      </c>
    </row>
    <row r="264" s="36" customFormat="1" ht="17.1" customHeight="1" spans="1:7">
      <c r="A264" s="48" t="s">
        <v>2824</v>
      </c>
      <c r="B264" s="49" t="s">
        <v>2825</v>
      </c>
      <c r="C264" s="53">
        <v>0</v>
      </c>
      <c r="D264" s="53">
        <v>23587</v>
      </c>
      <c r="E264" s="53">
        <v>0</v>
      </c>
      <c r="F264" s="51" t="s">
        <v>2061</v>
      </c>
      <c r="G264" s="51">
        <v>0</v>
      </c>
    </row>
    <row r="265" s="36" customFormat="1" ht="17.1" customHeight="1" spans="1:7">
      <c r="A265" s="48" t="s">
        <v>2826</v>
      </c>
      <c r="B265" s="49" t="s">
        <v>2827</v>
      </c>
      <c r="C265" s="53">
        <v>30350</v>
      </c>
      <c r="D265" s="54">
        <v>0</v>
      </c>
      <c r="E265" s="54">
        <v>0</v>
      </c>
      <c r="F265" s="51">
        <v>0</v>
      </c>
      <c r="G265" s="51" t="s">
        <v>2061</v>
      </c>
    </row>
    <row r="266" s="36" customFormat="1" ht="17.1" customHeight="1" spans="1:7">
      <c r="A266" s="48" t="s">
        <v>2828</v>
      </c>
      <c r="B266" s="49" t="s">
        <v>2829</v>
      </c>
      <c r="C266" s="50">
        <v>0</v>
      </c>
      <c r="D266" s="52">
        <v>0</v>
      </c>
      <c r="E266" s="52">
        <v>0</v>
      </c>
      <c r="F266" s="51" t="s">
        <v>2061</v>
      </c>
      <c r="G266" s="51" t="s">
        <v>2061</v>
      </c>
    </row>
    <row r="267" s="36" customFormat="1" ht="17.1" customHeight="1" spans="1:7">
      <c r="A267" s="48" t="s">
        <v>2830</v>
      </c>
      <c r="B267" s="49" t="s">
        <v>2831</v>
      </c>
      <c r="C267" s="53">
        <v>0</v>
      </c>
      <c r="D267" s="54">
        <v>0</v>
      </c>
      <c r="E267" s="54">
        <v>0</v>
      </c>
      <c r="F267" s="51" t="s">
        <v>2061</v>
      </c>
      <c r="G267" s="51" t="s">
        <v>2061</v>
      </c>
    </row>
    <row r="268" s="36" customFormat="1" ht="17.1" customHeight="1" spans="1:7">
      <c r="A268" s="48" t="s">
        <v>2832</v>
      </c>
      <c r="B268" s="49" t="s">
        <v>2833</v>
      </c>
      <c r="C268" s="53">
        <v>0</v>
      </c>
      <c r="D268" s="54">
        <v>0</v>
      </c>
      <c r="E268" s="54">
        <v>0</v>
      </c>
      <c r="F268" s="51" t="s">
        <v>2061</v>
      </c>
      <c r="G268" s="51" t="s">
        <v>2061</v>
      </c>
    </row>
    <row r="269" s="36" customFormat="1" ht="17.1" customHeight="1" spans="1:7">
      <c r="A269" s="48" t="s">
        <v>2834</v>
      </c>
      <c r="B269" s="49" t="s">
        <v>2835</v>
      </c>
      <c r="C269" s="53">
        <v>0</v>
      </c>
      <c r="D269" s="54">
        <v>0</v>
      </c>
      <c r="E269" s="54">
        <v>0</v>
      </c>
      <c r="F269" s="51" t="s">
        <v>2061</v>
      </c>
      <c r="G269" s="51" t="s">
        <v>2061</v>
      </c>
    </row>
    <row r="270" s="36" customFormat="1" ht="17.1" customHeight="1" spans="1:7">
      <c r="A270" s="48" t="s">
        <v>2836</v>
      </c>
      <c r="B270" s="49" t="s">
        <v>2837</v>
      </c>
      <c r="C270" s="53">
        <v>0</v>
      </c>
      <c r="D270" s="54">
        <v>0</v>
      </c>
      <c r="E270" s="54">
        <v>0</v>
      </c>
      <c r="F270" s="51" t="s">
        <v>2061</v>
      </c>
      <c r="G270" s="51" t="s">
        <v>2061</v>
      </c>
    </row>
    <row r="271" s="36" customFormat="1" ht="17.1" customHeight="1" spans="1:7">
      <c r="A271" s="48" t="s">
        <v>2838</v>
      </c>
      <c r="B271" s="49" t="s">
        <v>2839</v>
      </c>
      <c r="C271" s="53">
        <v>0</v>
      </c>
      <c r="D271" s="54">
        <v>0</v>
      </c>
      <c r="E271" s="54">
        <v>0</v>
      </c>
      <c r="F271" s="51" t="s">
        <v>2061</v>
      </c>
      <c r="G271" s="51" t="s">
        <v>2061</v>
      </c>
    </row>
    <row r="272" s="36" customFormat="1" ht="17.1" customHeight="1" spans="1:7">
      <c r="A272" s="48" t="s">
        <v>2840</v>
      </c>
      <c r="B272" s="49" t="s">
        <v>2841</v>
      </c>
      <c r="C272" s="53">
        <v>0</v>
      </c>
      <c r="D272" s="54">
        <v>0</v>
      </c>
      <c r="E272" s="54">
        <v>0</v>
      </c>
      <c r="F272" s="51" t="s">
        <v>2061</v>
      </c>
      <c r="G272" s="51" t="s">
        <v>2061</v>
      </c>
    </row>
    <row r="273" s="36" customFormat="1" ht="17.1" customHeight="1" spans="1:7">
      <c r="A273" s="48" t="s">
        <v>2842</v>
      </c>
      <c r="B273" s="49" t="s">
        <v>2843</v>
      </c>
      <c r="C273" s="53">
        <v>0</v>
      </c>
      <c r="D273" s="54">
        <v>0</v>
      </c>
      <c r="E273" s="54">
        <v>0</v>
      </c>
      <c r="F273" s="51" t="s">
        <v>2061</v>
      </c>
      <c r="G273" s="51" t="s">
        <v>2061</v>
      </c>
    </row>
    <row r="274" s="36" customFormat="1" ht="17.1" customHeight="1" spans="1:7">
      <c r="A274" s="48" t="s">
        <v>2844</v>
      </c>
      <c r="B274" s="49" t="s">
        <v>2845</v>
      </c>
      <c r="C274" s="53">
        <v>0</v>
      </c>
      <c r="D274" s="54">
        <v>0</v>
      </c>
      <c r="E274" s="54">
        <v>0</v>
      </c>
      <c r="F274" s="51" t="s">
        <v>2061</v>
      </c>
      <c r="G274" s="51" t="s">
        <v>2061</v>
      </c>
    </row>
    <row r="275" s="36" customFormat="1" ht="17.1" customHeight="1" spans="1:7">
      <c r="A275" s="48" t="s">
        <v>2846</v>
      </c>
      <c r="B275" s="49" t="s">
        <v>2847</v>
      </c>
      <c r="C275" s="50">
        <v>0</v>
      </c>
      <c r="D275" s="52">
        <v>0</v>
      </c>
      <c r="E275" s="52">
        <v>0</v>
      </c>
      <c r="F275" s="51" t="s">
        <v>2061</v>
      </c>
      <c r="G275" s="51" t="s">
        <v>2061</v>
      </c>
    </row>
    <row r="276" s="36" customFormat="1" ht="17.1" customHeight="1" spans="1:7">
      <c r="A276" s="48" t="s">
        <v>2848</v>
      </c>
      <c r="B276" s="49" t="s">
        <v>2847</v>
      </c>
      <c r="C276" s="53">
        <v>0</v>
      </c>
      <c r="D276" s="54">
        <v>0</v>
      </c>
      <c r="E276" s="54">
        <v>0</v>
      </c>
      <c r="F276" s="51" t="s">
        <v>2061</v>
      </c>
      <c r="G276" s="51" t="s">
        <v>2061</v>
      </c>
    </row>
    <row r="277" s="36" customFormat="1" ht="17.1" customHeight="1" spans="1:7">
      <c r="A277" s="48" t="s">
        <v>2849</v>
      </c>
      <c r="B277" s="49" t="s">
        <v>2850</v>
      </c>
      <c r="C277" s="50">
        <v>0</v>
      </c>
      <c r="D277" s="52">
        <v>0</v>
      </c>
      <c r="E277" s="52">
        <v>0</v>
      </c>
      <c r="F277" s="51" t="s">
        <v>2061</v>
      </c>
      <c r="G277" s="51" t="s">
        <v>2061</v>
      </c>
    </row>
    <row r="278" s="36" customFormat="1" ht="17.1" customHeight="1" spans="1:7">
      <c r="A278" s="48" t="s">
        <v>2851</v>
      </c>
      <c r="B278" s="49" t="s">
        <v>2850</v>
      </c>
      <c r="C278" s="53">
        <v>0</v>
      </c>
      <c r="D278" s="54">
        <v>0</v>
      </c>
      <c r="E278" s="54">
        <v>0</v>
      </c>
      <c r="F278" s="51" t="s">
        <v>2061</v>
      </c>
      <c r="G278" s="51" t="s">
        <v>2061</v>
      </c>
    </row>
    <row r="279" s="36" customFormat="1" ht="17.1" customHeight="1" spans="1:7">
      <c r="A279" s="48" t="s">
        <v>2852</v>
      </c>
      <c r="B279" s="49" t="s">
        <v>2853</v>
      </c>
      <c r="C279" s="50">
        <v>0</v>
      </c>
      <c r="D279" s="52">
        <v>1025</v>
      </c>
      <c r="E279" s="52">
        <v>0</v>
      </c>
      <c r="F279" s="51" t="s">
        <v>2061</v>
      </c>
      <c r="G279" s="51">
        <v>0</v>
      </c>
    </row>
    <row r="280" s="36" customFormat="1" ht="17.1" customHeight="1" spans="1:7">
      <c r="A280" s="48" t="s">
        <v>2854</v>
      </c>
      <c r="B280" s="49" t="s">
        <v>2855</v>
      </c>
      <c r="C280" s="53">
        <v>0</v>
      </c>
      <c r="D280" s="54">
        <v>0</v>
      </c>
      <c r="E280" s="54">
        <v>0</v>
      </c>
      <c r="F280" s="51" t="s">
        <v>2061</v>
      </c>
      <c r="G280" s="51" t="s">
        <v>2061</v>
      </c>
    </row>
    <row r="281" s="36" customFormat="1" ht="17.1" customHeight="1" spans="1:7">
      <c r="A281" s="48" t="s">
        <v>2856</v>
      </c>
      <c r="B281" s="49" t="s">
        <v>2857</v>
      </c>
      <c r="C281" s="53">
        <v>0</v>
      </c>
      <c r="D281" s="54">
        <v>620</v>
      </c>
      <c r="E281" s="54">
        <v>0</v>
      </c>
      <c r="F281" s="51" t="s">
        <v>2061</v>
      </c>
      <c r="G281" s="51">
        <v>0</v>
      </c>
    </row>
    <row r="282" s="36" customFormat="1" ht="17.1" customHeight="1" spans="1:7">
      <c r="A282" s="48" t="s">
        <v>2858</v>
      </c>
      <c r="B282" s="49" t="s">
        <v>2859</v>
      </c>
      <c r="C282" s="53">
        <v>0</v>
      </c>
      <c r="D282" s="54">
        <v>149</v>
      </c>
      <c r="E282" s="54">
        <v>0</v>
      </c>
      <c r="F282" s="51" t="s">
        <v>2061</v>
      </c>
      <c r="G282" s="51">
        <v>0</v>
      </c>
    </row>
    <row r="283" s="36" customFormat="1" ht="17.1" customHeight="1" spans="1:7">
      <c r="A283" s="48" t="s">
        <v>2860</v>
      </c>
      <c r="B283" s="49" t="s">
        <v>2861</v>
      </c>
      <c r="C283" s="53">
        <v>0</v>
      </c>
      <c r="D283" s="54">
        <v>19</v>
      </c>
      <c r="E283" s="54">
        <v>0</v>
      </c>
      <c r="F283" s="51" t="s">
        <v>2061</v>
      </c>
      <c r="G283" s="51">
        <v>0</v>
      </c>
    </row>
    <row r="284" s="36" customFormat="1" ht="17.1" customHeight="1" spans="1:7">
      <c r="A284" s="48" t="s">
        <v>2862</v>
      </c>
      <c r="B284" s="49" t="s">
        <v>2863</v>
      </c>
      <c r="C284" s="53">
        <v>0</v>
      </c>
      <c r="D284" s="54">
        <v>0</v>
      </c>
      <c r="E284" s="54">
        <v>0</v>
      </c>
      <c r="F284" s="51" t="s">
        <v>2061</v>
      </c>
      <c r="G284" s="51" t="s">
        <v>2061</v>
      </c>
    </row>
    <row r="285" s="36" customFormat="1" ht="17.1" customHeight="1" spans="1:7">
      <c r="A285" s="48" t="s">
        <v>2864</v>
      </c>
      <c r="B285" s="49" t="s">
        <v>2865</v>
      </c>
      <c r="C285" s="53">
        <v>0</v>
      </c>
      <c r="D285" s="54">
        <v>222</v>
      </c>
      <c r="E285" s="54">
        <v>0</v>
      </c>
      <c r="F285" s="51" t="s">
        <v>2061</v>
      </c>
      <c r="G285" s="51">
        <v>0</v>
      </c>
    </row>
    <row r="286" s="36" customFormat="1" ht="17.1" customHeight="1" spans="1:7">
      <c r="A286" s="48" t="s">
        <v>2866</v>
      </c>
      <c r="B286" s="49" t="s">
        <v>2867</v>
      </c>
      <c r="C286" s="53">
        <v>0</v>
      </c>
      <c r="D286" s="54">
        <v>0</v>
      </c>
      <c r="E286" s="54">
        <v>0</v>
      </c>
      <c r="F286" s="51" t="s">
        <v>2061</v>
      </c>
      <c r="G286" s="51" t="s">
        <v>2061</v>
      </c>
    </row>
    <row r="287" s="36" customFormat="1" ht="17.1" customHeight="1" spans="1:7">
      <c r="A287" s="48" t="s">
        <v>2868</v>
      </c>
      <c r="B287" s="49" t="s">
        <v>2869</v>
      </c>
      <c r="C287" s="53">
        <v>0</v>
      </c>
      <c r="D287" s="54">
        <v>0</v>
      </c>
      <c r="E287" s="54">
        <v>0</v>
      </c>
      <c r="F287" s="51" t="s">
        <v>2061</v>
      </c>
      <c r="G287" s="51" t="s">
        <v>2061</v>
      </c>
    </row>
    <row r="288" s="36" customFormat="1" ht="17.1" customHeight="1" spans="1:7">
      <c r="A288" s="48" t="s">
        <v>2870</v>
      </c>
      <c r="B288" s="49" t="s">
        <v>2871</v>
      </c>
      <c r="C288" s="53">
        <v>0</v>
      </c>
      <c r="D288" s="54">
        <v>0</v>
      </c>
      <c r="E288" s="54">
        <v>0</v>
      </c>
      <c r="F288" s="51" t="s">
        <v>2061</v>
      </c>
      <c r="G288" s="51" t="s">
        <v>2061</v>
      </c>
    </row>
    <row r="289" s="36" customFormat="1" ht="17.1" customHeight="1" spans="1:7">
      <c r="A289" s="48" t="s">
        <v>2872</v>
      </c>
      <c r="B289" s="49" t="s">
        <v>2873</v>
      </c>
      <c r="C289" s="53">
        <v>0</v>
      </c>
      <c r="D289" s="54">
        <v>0</v>
      </c>
      <c r="E289" s="54">
        <v>0</v>
      </c>
      <c r="F289" s="51" t="s">
        <v>2061</v>
      </c>
      <c r="G289" s="51" t="s">
        <v>2061</v>
      </c>
    </row>
    <row r="290" s="36" customFormat="1" ht="17.1" customHeight="1" spans="1:7">
      <c r="A290" s="48" t="s">
        <v>2874</v>
      </c>
      <c r="B290" s="49" t="s">
        <v>2875</v>
      </c>
      <c r="C290" s="53">
        <v>0</v>
      </c>
      <c r="D290" s="54">
        <v>15</v>
      </c>
      <c r="E290" s="54">
        <v>0</v>
      </c>
      <c r="F290" s="51" t="s">
        <v>2061</v>
      </c>
      <c r="G290" s="51">
        <v>0</v>
      </c>
    </row>
    <row r="291" s="36" customFormat="1" ht="15" spans="1:7">
      <c r="A291" s="48" t="s">
        <v>2876</v>
      </c>
      <c r="B291" s="49" t="s">
        <v>2877</v>
      </c>
      <c r="C291" s="50">
        <v>0</v>
      </c>
      <c r="D291" s="52">
        <v>0</v>
      </c>
      <c r="E291" s="52">
        <v>10654</v>
      </c>
      <c r="F291" s="51" t="s">
        <v>2061</v>
      </c>
      <c r="G291" s="51" t="s">
        <v>2061</v>
      </c>
    </row>
    <row r="292" s="36" customFormat="1" ht="15" spans="1:7">
      <c r="A292" s="48" t="s">
        <v>2878</v>
      </c>
      <c r="B292" s="49" t="s">
        <v>489</v>
      </c>
      <c r="C292" s="53">
        <v>0</v>
      </c>
      <c r="D292" s="54">
        <v>0</v>
      </c>
      <c r="E292" s="54">
        <v>10654</v>
      </c>
      <c r="F292" s="51" t="s">
        <v>2061</v>
      </c>
      <c r="G292" s="51" t="s">
        <v>2061</v>
      </c>
    </row>
    <row r="293" s="36" customFormat="1" ht="15" spans="1:7">
      <c r="A293" s="48" t="s">
        <v>2879</v>
      </c>
      <c r="B293" s="49" t="s">
        <v>2880</v>
      </c>
      <c r="C293" s="50">
        <v>26000</v>
      </c>
      <c r="D293" s="52">
        <v>21503</v>
      </c>
      <c r="E293" s="52">
        <v>26000</v>
      </c>
      <c r="F293" s="51">
        <v>1</v>
      </c>
      <c r="G293" s="51">
        <v>1.20913360926382</v>
      </c>
    </row>
    <row r="294" s="36" customFormat="1" ht="15" spans="1:7">
      <c r="A294" s="48" t="s">
        <v>2881</v>
      </c>
      <c r="B294" s="49" t="s">
        <v>2882</v>
      </c>
      <c r="C294" s="50">
        <v>26000</v>
      </c>
      <c r="D294" s="52">
        <v>21503</v>
      </c>
      <c r="E294" s="52">
        <v>26000</v>
      </c>
      <c r="F294" s="51">
        <v>1</v>
      </c>
      <c r="G294" s="51">
        <v>1.20913360926382</v>
      </c>
    </row>
    <row r="295" s="36" customFormat="1" ht="15" spans="1:7">
      <c r="A295" s="48" t="s">
        <v>2883</v>
      </c>
      <c r="B295" s="49" t="s">
        <v>2884</v>
      </c>
      <c r="C295" s="53">
        <v>0</v>
      </c>
      <c r="D295" s="54">
        <v>0</v>
      </c>
      <c r="E295" s="54">
        <v>0</v>
      </c>
      <c r="F295" s="51" t="s">
        <v>2061</v>
      </c>
      <c r="G295" s="51" t="s">
        <v>2061</v>
      </c>
    </row>
    <row r="296" s="36" customFormat="1" ht="15" spans="1:7">
      <c r="A296" s="48" t="s">
        <v>2885</v>
      </c>
      <c r="B296" s="49" t="s">
        <v>2886</v>
      </c>
      <c r="C296" s="53">
        <v>0</v>
      </c>
      <c r="D296" s="54">
        <v>0</v>
      </c>
      <c r="E296" s="54">
        <v>26000</v>
      </c>
      <c r="F296" s="51" t="s">
        <v>2061</v>
      </c>
      <c r="G296" s="51" t="s">
        <v>2061</v>
      </c>
    </row>
    <row r="297" s="36" customFormat="1" ht="15" spans="1:7">
      <c r="A297" s="48" t="s">
        <v>2887</v>
      </c>
      <c r="B297" s="49" t="s">
        <v>2888</v>
      </c>
      <c r="C297" s="53">
        <v>26000</v>
      </c>
      <c r="D297" s="54">
        <v>32</v>
      </c>
      <c r="E297" s="54">
        <v>0</v>
      </c>
      <c r="F297" s="51">
        <v>0</v>
      </c>
      <c r="G297" s="51">
        <v>0</v>
      </c>
    </row>
    <row r="298" s="36" customFormat="1" ht="15" spans="1:7">
      <c r="A298" s="48" t="s">
        <v>2889</v>
      </c>
      <c r="B298" s="49" t="s">
        <v>2890</v>
      </c>
      <c r="C298" s="53">
        <v>0</v>
      </c>
      <c r="D298" s="54">
        <v>0</v>
      </c>
      <c r="E298" s="54">
        <v>0</v>
      </c>
      <c r="F298" s="51" t="s">
        <v>2061</v>
      </c>
      <c r="G298" s="51" t="s">
        <v>2061</v>
      </c>
    </row>
    <row r="299" ht="15" spans="1:7">
      <c r="A299" s="48" t="s">
        <v>2891</v>
      </c>
      <c r="B299" s="49" t="s">
        <v>2892</v>
      </c>
      <c r="C299" s="53">
        <v>0</v>
      </c>
      <c r="D299" s="54">
        <v>0</v>
      </c>
      <c r="E299" s="54">
        <v>0</v>
      </c>
      <c r="F299" s="51" t="s">
        <v>2061</v>
      </c>
      <c r="G299" s="51" t="s">
        <v>2061</v>
      </c>
    </row>
    <row r="300" ht="15" spans="1:7">
      <c r="A300" s="48" t="s">
        <v>2893</v>
      </c>
      <c r="B300" s="49" t="s">
        <v>2894</v>
      </c>
      <c r="C300" s="53">
        <v>0</v>
      </c>
      <c r="D300" s="54">
        <v>0</v>
      </c>
      <c r="E300" s="54">
        <v>0</v>
      </c>
      <c r="F300" s="51" t="s">
        <v>2061</v>
      </c>
      <c r="G300" s="51" t="s">
        <v>2061</v>
      </c>
    </row>
    <row r="301" ht="15" spans="1:7">
      <c r="A301" s="48" t="s">
        <v>2895</v>
      </c>
      <c r="B301" s="49" t="s">
        <v>2896</v>
      </c>
      <c r="C301" s="53">
        <v>0</v>
      </c>
      <c r="D301" s="54">
        <v>0</v>
      </c>
      <c r="E301" s="54">
        <v>0</v>
      </c>
      <c r="F301" s="51" t="s">
        <v>2061</v>
      </c>
      <c r="G301" s="51" t="s">
        <v>2061</v>
      </c>
    </row>
    <row r="302" ht="15" spans="1:7">
      <c r="A302" s="48" t="s">
        <v>2897</v>
      </c>
      <c r="B302" s="49" t="s">
        <v>2898</v>
      </c>
      <c r="C302" s="53">
        <v>0</v>
      </c>
      <c r="D302" s="54">
        <v>0</v>
      </c>
      <c r="E302" s="54">
        <v>0</v>
      </c>
      <c r="F302" s="51" t="s">
        <v>2061</v>
      </c>
      <c r="G302" s="51" t="s">
        <v>2061</v>
      </c>
    </row>
    <row r="303" ht="15" spans="1:7">
      <c r="A303" s="48" t="s">
        <v>2899</v>
      </c>
      <c r="B303" s="49" t="s">
        <v>2900</v>
      </c>
      <c r="C303" s="53">
        <v>0</v>
      </c>
      <c r="D303" s="54">
        <v>0</v>
      </c>
      <c r="E303" s="54">
        <v>0</v>
      </c>
      <c r="F303" s="51" t="s">
        <v>2061</v>
      </c>
      <c r="G303" s="51" t="s">
        <v>2061</v>
      </c>
    </row>
    <row r="304" ht="15" spans="1:7">
      <c r="A304" s="48" t="s">
        <v>2901</v>
      </c>
      <c r="B304" s="49" t="s">
        <v>2902</v>
      </c>
      <c r="C304" s="53">
        <v>0</v>
      </c>
      <c r="D304" s="54">
        <v>0</v>
      </c>
      <c r="E304" s="54">
        <v>0</v>
      </c>
      <c r="F304" s="51" t="s">
        <v>2061</v>
      </c>
      <c r="G304" s="51" t="s">
        <v>2061</v>
      </c>
    </row>
    <row r="305" ht="15" spans="1:7">
      <c r="A305" s="48" t="s">
        <v>2903</v>
      </c>
      <c r="B305" s="49" t="s">
        <v>2904</v>
      </c>
      <c r="C305" s="53">
        <v>0</v>
      </c>
      <c r="D305" s="54">
        <v>2349</v>
      </c>
      <c r="E305" s="54">
        <v>0</v>
      </c>
      <c r="F305" s="51" t="s">
        <v>2061</v>
      </c>
      <c r="G305" s="51">
        <v>0</v>
      </c>
    </row>
    <row r="306" ht="15" spans="1:7">
      <c r="A306" s="48" t="s">
        <v>2905</v>
      </c>
      <c r="B306" s="49" t="s">
        <v>2906</v>
      </c>
      <c r="C306" s="53">
        <v>0</v>
      </c>
      <c r="D306" s="54">
        <v>0</v>
      </c>
      <c r="E306" s="54">
        <v>0</v>
      </c>
      <c r="F306" s="51" t="s">
        <v>2061</v>
      </c>
      <c r="G306" s="51" t="s">
        <v>2061</v>
      </c>
    </row>
    <row r="307" ht="15" spans="1:7">
      <c r="A307" s="48" t="s">
        <v>2907</v>
      </c>
      <c r="B307" s="49" t="s">
        <v>2908</v>
      </c>
      <c r="C307" s="53">
        <v>0</v>
      </c>
      <c r="D307" s="54">
        <v>4219</v>
      </c>
      <c r="E307" s="54">
        <v>0</v>
      </c>
      <c r="F307" s="51" t="s">
        <v>2061</v>
      </c>
      <c r="G307" s="51">
        <v>0</v>
      </c>
    </row>
    <row r="308" ht="15" spans="1:7">
      <c r="A308" s="48" t="s">
        <v>2909</v>
      </c>
      <c r="B308" s="49" t="s">
        <v>2910</v>
      </c>
      <c r="C308" s="53">
        <v>0</v>
      </c>
      <c r="D308" s="54">
        <v>14903</v>
      </c>
      <c r="E308" s="54">
        <v>0</v>
      </c>
      <c r="F308" s="51" t="s">
        <v>2061</v>
      </c>
      <c r="G308" s="51">
        <v>0</v>
      </c>
    </row>
    <row r="309" ht="15" spans="1:7">
      <c r="A309" s="48" t="s">
        <v>2911</v>
      </c>
      <c r="B309" s="49" t="s">
        <v>2912</v>
      </c>
      <c r="C309" s="53">
        <v>0</v>
      </c>
      <c r="D309" s="54">
        <v>0</v>
      </c>
      <c r="E309" s="54">
        <v>0</v>
      </c>
      <c r="F309" s="51" t="s">
        <v>2061</v>
      </c>
      <c r="G309" s="51" t="s">
        <v>2061</v>
      </c>
    </row>
    <row r="310" ht="15" spans="1:7">
      <c r="A310" s="48" t="s">
        <v>2913</v>
      </c>
      <c r="B310" s="49" t="s">
        <v>2914</v>
      </c>
      <c r="C310" s="50">
        <v>2</v>
      </c>
      <c r="D310" s="52">
        <v>5</v>
      </c>
      <c r="E310" s="52">
        <v>2</v>
      </c>
      <c r="F310" s="51">
        <v>1</v>
      </c>
      <c r="G310" s="51">
        <v>0.4</v>
      </c>
    </row>
    <row r="311" ht="15" spans="1:7">
      <c r="A311" s="48" t="s">
        <v>2915</v>
      </c>
      <c r="B311" s="49" t="s">
        <v>2916</v>
      </c>
      <c r="C311" s="50">
        <v>2</v>
      </c>
      <c r="D311" s="52">
        <v>5</v>
      </c>
      <c r="E311" s="52">
        <v>2</v>
      </c>
      <c r="F311" s="51">
        <v>1</v>
      </c>
      <c r="G311" s="51">
        <v>0.4</v>
      </c>
    </row>
    <row r="312" ht="15" spans="1:7">
      <c r="A312" s="48" t="s">
        <v>2917</v>
      </c>
      <c r="B312" s="49" t="s">
        <v>2918</v>
      </c>
      <c r="C312" s="53">
        <v>0</v>
      </c>
      <c r="D312" s="54">
        <v>0</v>
      </c>
      <c r="E312" s="54">
        <v>0</v>
      </c>
      <c r="F312" s="51" t="s">
        <v>2061</v>
      </c>
      <c r="G312" s="51" t="s">
        <v>2061</v>
      </c>
    </row>
    <row r="313" ht="15" spans="1:7">
      <c r="A313" s="48" t="s">
        <v>2919</v>
      </c>
      <c r="B313" s="49" t="s">
        <v>2920</v>
      </c>
      <c r="C313" s="53">
        <v>0</v>
      </c>
      <c r="D313" s="54">
        <v>0</v>
      </c>
      <c r="E313" s="54">
        <v>0</v>
      </c>
      <c r="F313" s="51" t="s">
        <v>2061</v>
      </c>
      <c r="G313" s="51" t="s">
        <v>2061</v>
      </c>
    </row>
    <row r="314" ht="15" spans="1:7">
      <c r="A314" s="48" t="s">
        <v>2921</v>
      </c>
      <c r="B314" s="49" t="s">
        <v>2922</v>
      </c>
      <c r="C314" s="53">
        <v>0</v>
      </c>
      <c r="D314" s="54">
        <v>0</v>
      </c>
      <c r="E314" s="54">
        <v>2</v>
      </c>
      <c r="F314" s="51" t="s">
        <v>2061</v>
      </c>
      <c r="G314" s="51" t="s">
        <v>2061</v>
      </c>
    </row>
    <row r="315" ht="15" spans="1:7">
      <c r="A315" s="48" t="s">
        <v>2923</v>
      </c>
      <c r="B315" s="49" t="s">
        <v>2924</v>
      </c>
      <c r="C315" s="53">
        <v>0</v>
      </c>
      <c r="D315" s="54">
        <v>0</v>
      </c>
      <c r="E315" s="54">
        <v>0</v>
      </c>
      <c r="F315" s="51" t="s">
        <v>2061</v>
      </c>
      <c r="G315" s="51" t="s">
        <v>2061</v>
      </c>
    </row>
    <row r="316" ht="15" spans="1:7">
      <c r="A316" s="48" t="s">
        <v>2925</v>
      </c>
      <c r="B316" s="49" t="s">
        <v>2926</v>
      </c>
      <c r="C316" s="53">
        <v>0</v>
      </c>
      <c r="D316" s="54">
        <v>0</v>
      </c>
      <c r="E316" s="54">
        <v>0</v>
      </c>
      <c r="F316" s="51" t="s">
        <v>2061</v>
      </c>
      <c r="G316" s="51" t="s">
        <v>2061</v>
      </c>
    </row>
    <row r="317" ht="15" spans="1:7">
      <c r="A317" s="48" t="s">
        <v>2927</v>
      </c>
      <c r="B317" s="49" t="s">
        <v>2928</v>
      </c>
      <c r="C317" s="53">
        <v>0</v>
      </c>
      <c r="D317" s="54">
        <v>0</v>
      </c>
      <c r="E317" s="54">
        <v>0</v>
      </c>
      <c r="F317" s="51" t="s">
        <v>2061</v>
      </c>
      <c r="G317" s="51" t="s">
        <v>2061</v>
      </c>
    </row>
    <row r="318" ht="15" spans="1:7">
      <c r="A318" s="48" t="s">
        <v>2929</v>
      </c>
      <c r="B318" s="49" t="s">
        <v>2930</v>
      </c>
      <c r="C318" s="53">
        <v>0</v>
      </c>
      <c r="D318" s="54">
        <v>0</v>
      </c>
      <c r="E318" s="54">
        <v>0</v>
      </c>
      <c r="F318" s="51" t="s">
        <v>2061</v>
      </c>
      <c r="G318" s="51" t="s">
        <v>2061</v>
      </c>
    </row>
    <row r="319" ht="15" spans="1:7">
      <c r="A319" s="48" t="s">
        <v>2931</v>
      </c>
      <c r="B319" s="49" t="s">
        <v>2932</v>
      </c>
      <c r="C319" s="53">
        <v>0</v>
      </c>
      <c r="D319" s="54">
        <v>0</v>
      </c>
      <c r="E319" s="54">
        <v>0</v>
      </c>
      <c r="F319" s="51" t="s">
        <v>2061</v>
      </c>
      <c r="G319" s="51" t="s">
        <v>2061</v>
      </c>
    </row>
    <row r="320" ht="15" spans="1:7">
      <c r="A320" s="48" t="s">
        <v>2933</v>
      </c>
      <c r="B320" s="49" t="s">
        <v>2934</v>
      </c>
      <c r="C320" s="53">
        <v>0</v>
      </c>
      <c r="D320" s="54">
        <v>0</v>
      </c>
      <c r="E320" s="54">
        <v>0</v>
      </c>
      <c r="F320" s="51" t="s">
        <v>2061</v>
      </c>
      <c r="G320" s="51" t="s">
        <v>2061</v>
      </c>
    </row>
    <row r="321" ht="15" spans="1:7">
      <c r="A321" s="48" t="s">
        <v>2935</v>
      </c>
      <c r="B321" s="49" t="s">
        <v>2936</v>
      </c>
      <c r="C321" s="53">
        <v>0</v>
      </c>
      <c r="D321" s="54">
        <v>0</v>
      </c>
      <c r="E321" s="54">
        <v>0</v>
      </c>
      <c r="F321" s="51" t="s">
        <v>2061</v>
      </c>
      <c r="G321" s="51" t="s">
        <v>2061</v>
      </c>
    </row>
    <row r="322" ht="15" spans="1:7">
      <c r="A322" s="48" t="s">
        <v>2937</v>
      </c>
      <c r="B322" s="49" t="s">
        <v>2938</v>
      </c>
      <c r="C322" s="53">
        <v>0</v>
      </c>
      <c r="D322" s="54">
        <v>3</v>
      </c>
      <c r="E322" s="54">
        <v>0</v>
      </c>
      <c r="F322" s="51" t="s">
        <v>2061</v>
      </c>
      <c r="G322" s="51">
        <v>0</v>
      </c>
    </row>
    <row r="323" ht="15" spans="1:7">
      <c r="A323" s="48" t="s">
        <v>2939</v>
      </c>
      <c r="B323" s="49" t="s">
        <v>2940</v>
      </c>
      <c r="C323" s="53">
        <v>0</v>
      </c>
      <c r="D323" s="54">
        <v>0</v>
      </c>
      <c r="E323" s="54">
        <v>0</v>
      </c>
      <c r="F323" s="51" t="s">
        <v>2061</v>
      </c>
      <c r="G323" s="51" t="s">
        <v>2061</v>
      </c>
    </row>
    <row r="324" ht="15" spans="1:7">
      <c r="A324" s="48" t="s">
        <v>2941</v>
      </c>
      <c r="B324" s="49" t="s">
        <v>2942</v>
      </c>
      <c r="C324" s="53">
        <v>0</v>
      </c>
      <c r="D324" s="54">
        <v>1</v>
      </c>
      <c r="E324" s="54">
        <v>0</v>
      </c>
      <c r="F324" s="51" t="s">
        <v>2061</v>
      </c>
      <c r="G324" s="51">
        <v>0</v>
      </c>
    </row>
    <row r="325" ht="15" spans="1:7">
      <c r="A325" s="48" t="s">
        <v>2943</v>
      </c>
      <c r="B325" s="49" t="s">
        <v>2944</v>
      </c>
      <c r="C325" s="53">
        <v>2</v>
      </c>
      <c r="D325" s="54">
        <v>1</v>
      </c>
      <c r="E325" s="54">
        <v>0</v>
      </c>
      <c r="F325" s="51">
        <v>0</v>
      </c>
      <c r="G325" s="51">
        <v>0</v>
      </c>
    </row>
    <row r="326" ht="15" spans="1:7">
      <c r="A326" s="48" t="s">
        <v>2945</v>
      </c>
      <c r="B326" s="49" t="s">
        <v>2946</v>
      </c>
      <c r="C326" s="53">
        <v>0</v>
      </c>
      <c r="D326" s="54">
        <v>0</v>
      </c>
      <c r="E326" s="54">
        <v>0</v>
      </c>
      <c r="F326" s="51" t="s">
        <v>2061</v>
      </c>
      <c r="G326" s="51" t="s">
        <v>2061</v>
      </c>
    </row>
    <row r="327" ht="15" spans="1:7">
      <c r="A327" s="48" t="s">
        <v>2947</v>
      </c>
      <c r="B327" s="49" t="s">
        <v>2948</v>
      </c>
      <c r="C327" s="50">
        <v>0</v>
      </c>
      <c r="D327" s="52">
        <v>0</v>
      </c>
      <c r="E327" s="52">
        <v>0</v>
      </c>
      <c r="F327" s="51" t="s">
        <v>2061</v>
      </c>
      <c r="G327" s="51" t="s">
        <v>2061</v>
      </c>
    </row>
    <row r="328" ht="15" spans="1:7">
      <c r="A328" s="48" t="s">
        <v>2949</v>
      </c>
      <c r="B328" s="49" t="s">
        <v>2950</v>
      </c>
      <c r="C328" s="50">
        <v>0</v>
      </c>
      <c r="D328" s="52">
        <v>0</v>
      </c>
      <c r="E328" s="52">
        <v>0</v>
      </c>
      <c r="F328" s="51" t="s">
        <v>2061</v>
      </c>
      <c r="G328" s="51" t="s">
        <v>2061</v>
      </c>
    </row>
    <row r="329" ht="15" spans="1:7">
      <c r="A329" s="48" t="s">
        <v>2951</v>
      </c>
      <c r="B329" s="49" t="s">
        <v>2952</v>
      </c>
      <c r="C329" s="53">
        <v>0</v>
      </c>
      <c r="D329" s="54">
        <v>0</v>
      </c>
      <c r="E329" s="54">
        <v>0</v>
      </c>
      <c r="F329" s="51" t="s">
        <v>2061</v>
      </c>
      <c r="G329" s="51" t="s">
        <v>2061</v>
      </c>
    </row>
    <row r="330" ht="15" spans="1:7">
      <c r="A330" s="48" t="s">
        <v>2953</v>
      </c>
      <c r="B330" s="49" t="s">
        <v>2954</v>
      </c>
      <c r="C330" s="53">
        <v>0</v>
      </c>
      <c r="D330" s="54">
        <v>0</v>
      </c>
      <c r="E330" s="54">
        <v>0</v>
      </c>
      <c r="F330" s="51" t="s">
        <v>2061</v>
      </c>
      <c r="G330" s="51" t="s">
        <v>2061</v>
      </c>
    </row>
    <row r="331" ht="15" spans="1:7">
      <c r="A331" s="48" t="s">
        <v>2955</v>
      </c>
      <c r="B331" s="49" t="s">
        <v>2956</v>
      </c>
      <c r="C331" s="53">
        <v>0</v>
      </c>
      <c r="D331" s="54">
        <v>0</v>
      </c>
      <c r="E331" s="54">
        <v>0</v>
      </c>
      <c r="F331" s="51" t="s">
        <v>2061</v>
      </c>
      <c r="G331" s="51" t="s">
        <v>2061</v>
      </c>
    </row>
    <row r="332" ht="15" spans="1:7">
      <c r="A332" s="48" t="s">
        <v>2957</v>
      </c>
      <c r="B332" s="49" t="s">
        <v>2958</v>
      </c>
      <c r="C332" s="53">
        <v>0</v>
      </c>
      <c r="D332" s="54">
        <v>0</v>
      </c>
      <c r="E332" s="54">
        <v>0</v>
      </c>
      <c r="F332" s="51" t="s">
        <v>2061</v>
      </c>
      <c r="G332" s="51" t="s">
        <v>2061</v>
      </c>
    </row>
    <row r="333" ht="15" spans="1:7">
      <c r="A333" s="48" t="s">
        <v>2959</v>
      </c>
      <c r="B333" s="49" t="s">
        <v>2960</v>
      </c>
      <c r="C333" s="53">
        <v>0</v>
      </c>
      <c r="D333" s="54">
        <v>0</v>
      </c>
      <c r="E333" s="54">
        <v>0</v>
      </c>
      <c r="F333" s="51" t="s">
        <v>2061</v>
      </c>
      <c r="G333" s="51" t="s">
        <v>2061</v>
      </c>
    </row>
    <row r="334" ht="15" spans="1:7">
      <c r="A334" s="48" t="s">
        <v>2961</v>
      </c>
      <c r="B334" s="49" t="s">
        <v>2962</v>
      </c>
      <c r="C334" s="53">
        <v>0</v>
      </c>
      <c r="D334" s="54">
        <v>0</v>
      </c>
      <c r="E334" s="54">
        <v>0</v>
      </c>
      <c r="F334" s="51" t="s">
        <v>2061</v>
      </c>
      <c r="G334" s="51" t="s">
        <v>2061</v>
      </c>
    </row>
    <row r="335" ht="15" spans="1:7">
      <c r="A335" s="48" t="s">
        <v>2963</v>
      </c>
      <c r="B335" s="49" t="s">
        <v>2964</v>
      </c>
      <c r="C335" s="53">
        <v>0</v>
      </c>
      <c r="D335" s="54">
        <v>0</v>
      </c>
      <c r="E335" s="54">
        <v>0</v>
      </c>
      <c r="F335" s="51" t="s">
        <v>2061</v>
      </c>
      <c r="G335" s="51" t="s">
        <v>2061</v>
      </c>
    </row>
    <row r="336" ht="15" spans="1:7">
      <c r="A336" s="48" t="s">
        <v>2965</v>
      </c>
      <c r="B336" s="49" t="s">
        <v>2966</v>
      </c>
      <c r="C336" s="53">
        <v>0</v>
      </c>
      <c r="D336" s="54">
        <v>0</v>
      </c>
      <c r="E336" s="54">
        <v>0</v>
      </c>
      <c r="F336" s="51" t="s">
        <v>2061</v>
      </c>
      <c r="G336" s="51" t="s">
        <v>2061</v>
      </c>
    </row>
    <row r="337" ht="15" spans="1:7">
      <c r="A337" s="48" t="s">
        <v>2967</v>
      </c>
      <c r="B337" s="49" t="s">
        <v>2968</v>
      </c>
      <c r="C337" s="53">
        <v>0</v>
      </c>
      <c r="D337" s="54">
        <v>0</v>
      </c>
      <c r="E337" s="54">
        <v>0</v>
      </c>
      <c r="F337" s="51" t="s">
        <v>2061</v>
      </c>
      <c r="G337" s="51" t="s">
        <v>2061</v>
      </c>
    </row>
    <row r="338" ht="15" spans="1:7">
      <c r="A338" s="48" t="s">
        <v>2969</v>
      </c>
      <c r="B338" s="49" t="s">
        <v>2970</v>
      </c>
      <c r="C338" s="53">
        <v>0</v>
      </c>
      <c r="D338" s="54">
        <v>0</v>
      </c>
      <c r="E338" s="54">
        <v>0</v>
      </c>
      <c r="F338" s="51" t="s">
        <v>2061</v>
      </c>
      <c r="G338" s="51" t="s">
        <v>2061</v>
      </c>
    </row>
    <row r="339" ht="15" spans="1:7">
      <c r="A339" s="48" t="s">
        <v>2971</v>
      </c>
      <c r="B339" s="49" t="s">
        <v>2972</v>
      </c>
      <c r="C339" s="53">
        <v>0</v>
      </c>
      <c r="D339" s="54">
        <v>0</v>
      </c>
      <c r="E339" s="54">
        <v>0</v>
      </c>
      <c r="F339" s="51" t="s">
        <v>2061</v>
      </c>
      <c r="G339" s="51" t="s">
        <v>2061</v>
      </c>
    </row>
    <row r="340" ht="15" spans="1:7">
      <c r="A340" s="48" t="s">
        <v>2973</v>
      </c>
      <c r="B340" s="49" t="s">
        <v>2974</v>
      </c>
      <c r="C340" s="53">
        <v>0</v>
      </c>
      <c r="D340" s="54">
        <v>0</v>
      </c>
      <c r="E340" s="54">
        <v>0</v>
      </c>
      <c r="F340" s="51" t="s">
        <v>2061</v>
      </c>
      <c r="G340" s="51" t="s">
        <v>2061</v>
      </c>
    </row>
    <row r="341" ht="15" spans="1:7">
      <c r="A341" s="48" t="s">
        <v>2975</v>
      </c>
      <c r="B341" s="49" t="s">
        <v>2976</v>
      </c>
      <c r="C341" s="50">
        <v>0</v>
      </c>
      <c r="D341" s="52">
        <v>0</v>
      </c>
      <c r="E341" s="52">
        <v>0</v>
      </c>
      <c r="F341" s="51" t="s">
        <v>2061</v>
      </c>
      <c r="G341" s="51" t="s">
        <v>2061</v>
      </c>
    </row>
    <row r="342" ht="15" spans="1:7">
      <c r="A342" s="48" t="s">
        <v>2977</v>
      </c>
      <c r="B342" s="49" t="s">
        <v>1661</v>
      </c>
      <c r="C342" s="53">
        <v>0</v>
      </c>
      <c r="D342" s="54">
        <v>0</v>
      </c>
      <c r="E342" s="54">
        <v>0</v>
      </c>
      <c r="F342" s="51" t="s">
        <v>2061</v>
      </c>
      <c r="G342" s="51" t="s">
        <v>2061</v>
      </c>
    </row>
    <row r="343" ht="15" spans="1:7">
      <c r="A343" s="48" t="s">
        <v>2978</v>
      </c>
      <c r="B343" s="49" t="s">
        <v>1738</v>
      </c>
      <c r="C343" s="53">
        <v>0</v>
      </c>
      <c r="D343" s="54">
        <v>0</v>
      </c>
      <c r="E343" s="54">
        <v>0</v>
      </c>
      <c r="F343" s="51" t="s">
        <v>2061</v>
      </c>
      <c r="G343" s="51" t="s">
        <v>2061</v>
      </c>
    </row>
    <row r="344" ht="15" spans="1:7">
      <c r="A344" s="48" t="s">
        <v>2979</v>
      </c>
      <c r="B344" s="49" t="s">
        <v>2980</v>
      </c>
      <c r="C344" s="53">
        <v>0</v>
      </c>
      <c r="D344" s="54">
        <v>0</v>
      </c>
      <c r="E344" s="54">
        <v>0</v>
      </c>
      <c r="F344" s="51" t="s">
        <v>2061</v>
      </c>
      <c r="G344" s="51" t="s">
        <v>2061</v>
      </c>
    </row>
    <row r="345" ht="15" spans="1:7">
      <c r="A345" s="48" t="s">
        <v>2981</v>
      </c>
      <c r="B345" s="49" t="s">
        <v>2982</v>
      </c>
      <c r="C345" s="53">
        <v>0</v>
      </c>
      <c r="D345" s="54">
        <v>0</v>
      </c>
      <c r="E345" s="54">
        <v>0</v>
      </c>
      <c r="F345" s="51" t="s">
        <v>2061</v>
      </c>
      <c r="G345" s="51" t="s">
        <v>2061</v>
      </c>
    </row>
    <row r="346" ht="15" spans="1:7">
      <c r="A346" s="48" t="s">
        <v>2983</v>
      </c>
      <c r="B346" s="49" t="s">
        <v>2984</v>
      </c>
      <c r="C346" s="53">
        <v>0</v>
      </c>
      <c r="D346" s="54">
        <v>0</v>
      </c>
      <c r="E346" s="54">
        <v>0</v>
      </c>
      <c r="F346" s="51" t="s">
        <v>2061</v>
      </c>
      <c r="G346" s="51" t="s">
        <v>2061</v>
      </c>
    </row>
    <row r="347" ht="15" spans="1:7">
      <c r="A347" s="48" t="s">
        <v>2985</v>
      </c>
      <c r="B347" s="49" t="s">
        <v>2986</v>
      </c>
      <c r="C347" s="53">
        <v>0</v>
      </c>
      <c r="D347" s="54">
        <v>0</v>
      </c>
      <c r="E347" s="54">
        <v>0</v>
      </c>
      <c r="F347" s="51" t="s">
        <v>2061</v>
      </c>
      <c r="G347" s="51" t="s">
        <v>2061</v>
      </c>
    </row>
    <row r="348" ht="15" spans="1:7">
      <c r="A348" s="48"/>
      <c r="B348" s="49"/>
      <c r="C348" s="58"/>
      <c r="D348" s="59"/>
      <c r="E348" s="59"/>
      <c r="F348" s="60"/>
      <c r="G348" s="60"/>
    </row>
    <row r="349" ht="15" spans="1:7">
      <c r="A349" s="48"/>
      <c r="B349" s="61" t="s">
        <v>2987</v>
      </c>
      <c r="C349" s="62">
        <v>217717</v>
      </c>
      <c r="D349" s="63">
        <v>232488</v>
      </c>
      <c r="E349" s="63">
        <v>182845</v>
      </c>
      <c r="F349" s="51">
        <v>0.839828768538975</v>
      </c>
      <c r="G349" s="51">
        <v>0.786470699562988</v>
      </c>
    </row>
    <row r="350" ht="15" spans="1:7">
      <c r="A350" s="48" t="s">
        <v>2988</v>
      </c>
      <c r="B350" s="49" t="s">
        <v>2989</v>
      </c>
      <c r="C350" s="62">
        <v>113605</v>
      </c>
      <c r="D350" s="62">
        <v>174020</v>
      </c>
      <c r="E350" s="62">
        <v>114762</v>
      </c>
      <c r="F350" s="51">
        <v>1.01018441089741</v>
      </c>
      <c r="G350" s="51">
        <v>0.659475922307781</v>
      </c>
    </row>
    <row r="351" ht="15" spans="1:7">
      <c r="A351" s="48" t="s">
        <v>2990</v>
      </c>
      <c r="B351" s="49" t="s">
        <v>2991</v>
      </c>
      <c r="C351" s="64">
        <v>0</v>
      </c>
      <c r="D351" s="64">
        <v>0</v>
      </c>
      <c r="E351" s="64">
        <v>1388</v>
      </c>
      <c r="F351" s="51" t="s">
        <v>2061</v>
      </c>
      <c r="G351" s="51" t="s">
        <v>2061</v>
      </c>
    </row>
    <row r="352" ht="15" spans="1:7">
      <c r="A352" s="221" t="s">
        <v>2992</v>
      </c>
      <c r="B352" s="66" t="s">
        <v>2993</v>
      </c>
      <c r="C352" s="53">
        <v>0</v>
      </c>
      <c r="D352" s="53">
        <v>0</v>
      </c>
      <c r="E352" s="53">
        <v>0</v>
      </c>
      <c r="F352" s="51" t="s">
        <v>2061</v>
      </c>
      <c r="G352" s="51" t="s">
        <v>2061</v>
      </c>
    </row>
    <row r="353" ht="15" spans="1:7">
      <c r="A353" s="48" t="s">
        <v>2994</v>
      </c>
      <c r="B353" s="49" t="s">
        <v>2995</v>
      </c>
      <c r="C353" s="62">
        <v>0</v>
      </c>
      <c r="D353" s="62">
        <v>95</v>
      </c>
      <c r="E353" s="62">
        <v>0</v>
      </c>
      <c r="F353" s="51" t="s">
        <v>2061</v>
      </c>
      <c r="G353" s="51">
        <v>0</v>
      </c>
    </row>
    <row r="354" ht="15" spans="1:7">
      <c r="A354" s="48" t="s">
        <v>2996</v>
      </c>
      <c r="B354" s="49" t="s">
        <v>2997</v>
      </c>
      <c r="C354" s="53">
        <v>0</v>
      </c>
      <c r="D354" s="53">
        <v>95</v>
      </c>
      <c r="E354" s="53">
        <v>0</v>
      </c>
      <c r="F354" s="51" t="s">
        <v>2061</v>
      </c>
      <c r="G354" s="51">
        <v>0</v>
      </c>
    </row>
    <row r="355" ht="15" spans="1:7">
      <c r="A355" s="48" t="s">
        <v>2998</v>
      </c>
      <c r="B355" s="49" t="s">
        <v>2999</v>
      </c>
      <c r="C355" s="53">
        <v>0</v>
      </c>
      <c r="D355" s="53">
        <v>0</v>
      </c>
      <c r="E355" s="53">
        <v>0</v>
      </c>
      <c r="F355" s="51" t="s">
        <v>2061</v>
      </c>
      <c r="G355" s="51" t="s">
        <v>2061</v>
      </c>
    </row>
    <row r="356" ht="15" spans="1:7">
      <c r="A356" s="48" t="s">
        <v>3000</v>
      </c>
      <c r="B356" s="49" t="s">
        <v>3001</v>
      </c>
      <c r="C356" s="53">
        <v>0</v>
      </c>
      <c r="D356" s="53">
        <v>0</v>
      </c>
      <c r="E356" s="53">
        <v>0</v>
      </c>
      <c r="F356" s="51" t="s">
        <v>2061</v>
      </c>
      <c r="G356" s="51" t="s">
        <v>2061</v>
      </c>
    </row>
    <row r="357" ht="15" spans="1:7">
      <c r="A357" s="48" t="s">
        <v>3002</v>
      </c>
      <c r="B357" s="49" t="s">
        <v>3003</v>
      </c>
      <c r="C357" s="62">
        <v>110000</v>
      </c>
      <c r="D357" s="62">
        <v>37000</v>
      </c>
      <c r="E357" s="62">
        <v>110000</v>
      </c>
      <c r="F357" s="51">
        <v>1</v>
      </c>
      <c r="G357" s="51">
        <v>2.97297297297297</v>
      </c>
    </row>
    <row r="358" ht="15" spans="1:7">
      <c r="A358" s="48" t="s">
        <v>3004</v>
      </c>
      <c r="B358" s="49" t="s">
        <v>3005</v>
      </c>
      <c r="C358" s="53">
        <v>110000</v>
      </c>
      <c r="D358" s="53">
        <v>37000</v>
      </c>
      <c r="E358" s="53">
        <v>110000</v>
      </c>
      <c r="F358" s="51">
        <v>1</v>
      </c>
      <c r="G358" s="51">
        <v>2.97297297297297</v>
      </c>
    </row>
    <row r="359" ht="15" spans="1:7">
      <c r="A359" s="48" t="s">
        <v>3006</v>
      </c>
      <c r="B359" s="49" t="s">
        <v>3007</v>
      </c>
      <c r="C359" s="62">
        <v>3605</v>
      </c>
      <c r="D359" s="62">
        <v>136925</v>
      </c>
      <c r="E359" s="62">
        <v>3374</v>
      </c>
      <c r="F359" s="51">
        <v>0.935922330097087</v>
      </c>
      <c r="G359" s="51">
        <v>0.0246412269490597</v>
      </c>
    </row>
    <row r="360" ht="15" spans="1:7">
      <c r="A360" s="48" t="s">
        <v>3008</v>
      </c>
      <c r="B360" s="49" t="s">
        <v>3009</v>
      </c>
      <c r="C360" s="53">
        <v>3605</v>
      </c>
      <c r="D360" s="53">
        <v>136925</v>
      </c>
      <c r="E360" s="53">
        <v>3374</v>
      </c>
      <c r="F360" s="51">
        <v>0.935922330097087</v>
      </c>
      <c r="G360" s="51">
        <v>0.0246412269490597</v>
      </c>
    </row>
    <row r="361" ht="15" spans="1:7">
      <c r="A361" s="48" t="s">
        <v>3010</v>
      </c>
      <c r="B361" s="49" t="s">
        <v>3011</v>
      </c>
      <c r="C361" s="62">
        <v>0</v>
      </c>
      <c r="D361" s="62">
        <v>0</v>
      </c>
      <c r="E361" s="62">
        <v>0</v>
      </c>
      <c r="F361" s="51" t="s">
        <v>2061</v>
      </c>
      <c r="G361" s="51" t="s">
        <v>2061</v>
      </c>
    </row>
    <row r="362" ht="15" spans="1:7">
      <c r="A362" s="48" t="s">
        <v>3012</v>
      </c>
      <c r="B362" s="49" t="s">
        <v>3013</v>
      </c>
      <c r="C362" s="62">
        <v>0</v>
      </c>
      <c r="D362" s="62">
        <v>0</v>
      </c>
      <c r="E362" s="62">
        <v>0</v>
      </c>
      <c r="F362" s="51" t="s">
        <v>2061</v>
      </c>
      <c r="G362" s="51" t="s">
        <v>2061</v>
      </c>
    </row>
    <row r="363" ht="15" spans="1:7">
      <c r="A363" s="48" t="s">
        <v>3014</v>
      </c>
      <c r="B363" s="49" t="s">
        <v>3015</v>
      </c>
      <c r="C363" s="53">
        <v>0</v>
      </c>
      <c r="D363" s="53">
        <v>0</v>
      </c>
      <c r="E363" s="53">
        <v>0</v>
      </c>
      <c r="F363" s="51" t="s">
        <v>2061</v>
      </c>
      <c r="G363" s="51" t="s">
        <v>2061</v>
      </c>
    </row>
    <row r="364" ht="15" spans="1:7">
      <c r="A364" s="48"/>
      <c r="B364" s="49"/>
      <c r="C364" s="59"/>
      <c r="D364" s="59"/>
      <c r="E364" s="59"/>
      <c r="F364" s="48"/>
      <c r="G364" s="48"/>
    </row>
    <row r="365" ht="15" spans="1:7">
      <c r="A365" s="48"/>
      <c r="B365" s="49"/>
      <c r="C365" s="59"/>
      <c r="D365" s="59"/>
      <c r="E365" s="59"/>
      <c r="F365" s="48"/>
      <c r="G365" s="48"/>
    </row>
    <row r="366" ht="15" spans="1:7">
      <c r="A366" s="48"/>
      <c r="B366" s="49"/>
      <c r="C366" s="59"/>
      <c r="D366" s="59"/>
      <c r="E366" s="59"/>
      <c r="F366" s="48"/>
      <c r="G366" s="48"/>
    </row>
    <row r="367" ht="15" spans="1:7">
      <c r="A367" s="48"/>
      <c r="B367" s="49"/>
      <c r="C367" s="59"/>
      <c r="D367" s="59"/>
      <c r="E367" s="59"/>
      <c r="F367" s="48"/>
      <c r="G367" s="48"/>
    </row>
    <row r="368" ht="15" spans="1:7">
      <c r="A368" s="48"/>
      <c r="B368" s="49"/>
      <c r="C368" s="59"/>
      <c r="D368" s="59"/>
      <c r="E368" s="59"/>
      <c r="F368" s="48"/>
      <c r="G368" s="48"/>
    </row>
    <row r="369" ht="15" spans="1:7">
      <c r="A369" s="48"/>
      <c r="B369" s="49"/>
      <c r="C369" s="59"/>
      <c r="D369" s="59"/>
      <c r="E369" s="59"/>
      <c r="F369" s="48"/>
      <c r="G369" s="48"/>
    </row>
    <row r="370" ht="15" spans="1:7">
      <c r="A370" s="48"/>
      <c r="B370" s="49"/>
      <c r="C370" s="59"/>
      <c r="D370" s="59"/>
      <c r="E370" s="59"/>
      <c r="F370" s="48"/>
      <c r="G370" s="48"/>
    </row>
    <row r="371" ht="15" spans="1:7">
      <c r="A371" s="48"/>
      <c r="B371" s="49"/>
      <c r="C371" s="59"/>
      <c r="D371" s="59"/>
      <c r="E371" s="59"/>
      <c r="F371" s="48"/>
      <c r="G371" s="48"/>
    </row>
    <row r="372" ht="15" spans="1:7">
      <c r="A372" s="48"/>
      <c r="B372" s="49"/>
      <c r="C372" s="59"/>
      <c r="D372" s="59"/>
      <c r="E372" s="59"/>
      <c r="F372" s="48"/>
      <c r="G372" s="48"/>
    </row>
    <row r="373" ht="15" spans="1:7">
      <c r="A373" s="48"/>
      <c r="B373" s="49"/>
      <c r="C373" s="59"/>
      <c r="D373" s="59"/>
      <c r="E373" s="59"/>
      <c r="F373" s="48"/>
      <c r="G373" s="48"/>
    </row>
    <row r="374" ht="15" spans="1:7">
      <c r="A374" s="48" t="s">
        <v>3016</v>
      </c>
      <c r="B374" s="49" t="s">
        <v>3017</v>
      </c>
      <c r="C374" s="62">
        <v>0</v>
      </c>
      <c r="D374" s="62">
        <v>90500</v>
      </c>
      <c r="E374" s="62">
        <v>0</v>
      </c>
      <c r="F374" s="51" t="s">
        <v>2061</v>
      </c>
      <c r="G374" s="51">
        <v>0</v>
      </c>
    </row>
    <row r="375" ht="15" spans="1:7">
      <c r="A375" s="48" t="s">
        <v>3018</v>
      </c>
      <c r="B375" s="49" t="s">
        <v>3019</v>
      </c>
      <c r="C375" s="53">
        <v>0</v>
      </c>
      <c r="D375" s="53">
        <v>90500</v>
      </c>
      <c r="E375" s="53">
        <v>0</v>
      </c>
      <c r="F375" s="51" t="s">
        <v>2061</v>
      </c>
      <c r="G375" s="51">
        <v>0</v>
      </c>
    </row>
    <row r="376" ht="15" spans="1:7">
      <c r="A376" s="48"/>
      <c r="B376" s="49"/>
      <c r="C376" s="59"/>
      <c r="D376" s="59"/>
      <c r="E376" s="59"/>
      <c r="F376" s="48"/>
      <c r="G376" s="48"/>
    </row>
    <row r="377" ht="15" spans="1:7">
      <c r="A377" s="48"/>
      <c r="B377" s="49"/>
      <c r="C377" s="59"/>
      <c r="D377" s="59"/>
      <c r="E377" s="59"/>
      <c r="F377" s="48"/>
      <c r="G377" s="48"/>
    </row>
    <row r="378" ht="15" spans="1:7">
      <c r="A378" s="48"/>
      <c r="B378" s="61" t="s">
        <v>3020</v>
      </c>
      <c r="C378" s="62">
        <v>331322</v>
      </c>
      <c r="D378" s="62">
        <v>497008</v>
      </c>
      <c r="E378" s="62">
        <v>297607</v>
      </c>
      <c r="F378" s="51">
        <v>0.898240986110189</v>
      </c>
      <c r="G378" s="51">
        <v>0.598797202459518</v>
      </c>
    </row>
    <row r="379" spans="1:1">
      <c r="A379" s="36">
        <v>0</v>
      </c>
    </row>
  </sheetData>
  <mergeCells count="7">
    <mergeCell ref="A2:G2"/>
    <mergeCell ref="A4:G4"/>
    <mergeCell ref="E5:G5"/>
    <mergeCell ref="A5:A6"/>
    <mergeCell ref="B5:B6"/>
    <mergeCell ref="C5:C6"/>
    <mergeCell ref="D5:D6"/>
  </mergeCells>
  <pageMargins left="0.0388888888888889" right="0.118055555555556" top="0.156944444444444" bottom="0.156944444444444" header="0.118055555555556" footer="0.0388888888888889"/>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I15" sqref="I15"/>
    </sheetView>
  </sheetViews>
  <sheetFormatPr defaultColWidth="9.775" defaultRowHeight="14.25"/>
  <cols>
    <col min="1" max="1" width="5.10833333333333" style="5" customWidth="1"/>
    <col min="2" max="2" width="32.1083333333333" style="2" customWidth="1"/>
    <col min="3" max="3" width="11" style="2" customWidth="1"/>
    <col min="4" max="4" width="11" style="5" customWidth="1"/>
    <col min="5" max="5" width="13.3333333333333" style="2" customWidth="1"/>
    <col min="6" max="6" width="32.775" style="2" customWidth="1"/>
    <col min="7" max="7" width="11" style="2" customWidth="1"/>
    <col min="8" max="8" width="11" style="6" customWidth="1"/>
    <col min="9" max="9" width="13.3333333333333" style="2" customWidth="1"/>
    <col min="10" max="16384" width="9.775" style="2"/>
  </cols>
  <sheetData>
    <row r="1" s="1" customFormat="1" ht="21.75" customHeight="1" spans="1:8">
      <c r="A1" s="7"/>
      <c r="B1" s="7"/>
      <c r="D1" s="8"/>
      <c r="H1" s="9"/>
    </row>
    <row r="2" s="1" customFormat="1" ht="12" customHeight="1" spans="1:8">
      <c r="A2" s="7"/>
      <c r="B2" s="7"/>
      <c r="D2" s="8"/>
      <c r="H2" s="9"/>
    </row>
    <row r="3" s="2" customFormat="1" ht="30.75" customHeight="1" spans="1:9">
      <c r="A3" s="10" t="s">
        <v>3028</v>
      </c>
      <c r="B3" s="10"/>
      <c r="C3" s="10"/>
      <c r="D3" s="10"/>
      <c r="E3" s="10"/>
      <c r="F3" s="10"/>
      <c r="G3" s="10"/>
      <c r="H3" s="10"/>
      <c r="I3" s="10"/>
    </row>
    <row r="4" s="3" customFormat="1" ht="17.25" customHeight="1" spans="1:9">
      <c r="A4" s="11"/>
      <c r="B4" s="12"/>
      <c r="C4" s="12"/>
      <c r="D4" s="13"/>
      <c r="E4" s="14"/>
      <c r="F4" s="14"/>
      <c r="G4" s="14"/>
      <c r="H4" s="15"/>
      <c r="I4" s="29" t="s">
        <v>3029</v>
      </c>
    </row>
    <row r="5" s="2" customFormat="1" ht="22.5" customHeight="1" spans="1:9">
      <c r="A5" s="16" t="s">
        <v>2</v>
      </c>
      <c r="B5" s="33" t="s">
        <v>82</v>
      </c>
      <c r="C5" s="33"/>
      <c r="D5" s="33"/>
      <c r="E5" s="33"/>
      <c r="F5" s="18" t="s">
        <v>3030</v>
      </c>
      <c r="G5" s="18"/>
      <c r="H5" s="18"/>
      <c r="I5" s="18"/>
    </row>
    <row r="6" s="2" customFormat="1" ht="32.25" customHeight="1" spans="1:9">
      <c r="A6" s="19"/>
      <c r="B6" s="34" t="s">
        <v>83</v>
      </c>
      <c r="C6" s="34" t="s">
        <v>38</v>
      </c>
      <c r="D6" s="33" t="s">
        <v>37</v>
      </c>
      <c r="E6" s="33" t="s">
        <v>3031</v>
      </c>
      <c r="F6" s="33" t="s">
        <v>83</v>
      </c>
      <c r="G6" s="33" t="s">
        <v>38</v>
      </c>
      <c r="H6" s="33" t="s">
        <v>37</v>
      </c>
      <c r="I6" s="33" t="s">
        <v>86</v>
      </c>
    </row>
    <row r="7" s="2" customFormat="1" ht="25.5" customHeight="1" spans="1:9">
      <c r="A7" s="21">
        <v>1</v>
      </c>
      <c r="B7" s="22" t="s">
        <v>3032</v>
      </c>
      <c r="C7" s="23">
        <v>1000</v>
      </c>
      <c r="D7" s="23">
        <v>1000</v>
      </c>
      <c r="E7" s="35">
        <v>1</v>
      </c>
      <c r="F7" s="22" t="s">
        <v>3033</v>
      </c>
      <c r="G7" s="23"/>
      <c r="H7" s="23"/>
      <c r="I7" s="23"/>
    </row>
    <row r="8" s="2" customFormat="1" ht="25.5" customHeight="1" spans="1:9">
      <c r="A8" s="21">
        <v>2</v>
      </c>
      <c r="B8" s="22" t="s">
        <v>3034</v>
      </c>
      <c r="C8" s="23">
        <v>1000</v>
      </c>
      <c r="D8" s="23">
        <v>1000</v>
      </c>
      <c r="E8" s="35">
        <v>1</v>
      </c>
      <c r="F8" s="22" t="s">
        <v>3035</v>
      </c>
      <c r="G8" s="23">
        <v>1000</v>
      </c>
      <c r="H8" s="23">
        <v>100</v>
      </c>
      <c r="I8" s="23"/>
    </row>
    <row r="9" s="2" customFormat="1" ht="25.5" customHeight="1" spans="1:9">
      <c r="A9" s="21">
        <v>3</v>
      </c>
      <c r="B9" s="22" t="s">
        <v>3036</v>
      </c>
      <c r="C9" s="23"/>
      <c r="D9" s="23"/>
      <c r="E9" s="23"/>
      <c r="F9" s="22" t="s">
        <v>3037</v>
      </c>
      <c r="G9" s="23"/>
      <c r="H9" s="23"/>
      <c r="I9" s="23"/>
    </row>
    <row r="10" s="2" customFormat="1" ht="25.5" customHeight="1" spans="1:9">
      <c r="A10" s="21">
        <v>4</v>
      </c>
      <c r="B10" s="22" t="s">
        <v>3038</v>
      </c>
      <c r="C10" s="23"/>
      <c r="D10" s="23"/>
      <c r="E10" s="23"/>
      <c r="F10" s="22" t="s">
        <v>3039</v>
      </c>
      <c r="G10" s="23">
        <v>1000</v>
      </c>
      <c r="H10" s="23">
        <v>1000</v>
      </c>
      <c r="I10" s="23"/>
    </row>
    <row r="11" s="2" customFormat="1" ht="25.5" customHeight="1" spans="1:9">
      <c r="A11" s="21">
        <v>5</v>
      </c>
      <c r="B11" s="22" t="s">
        <v>3040</v>
      </c>
      <c r="C11" s="23"/>
      <c r="D11" s="23"/>
      <c r="E11" s="23"/>
      <c r="F11" s="22" t="s">
        <v>3041</v>
      </c>
      <c r="G11" s="23"/>
      <c r="H11" s="23"/>
      <c r="I11" s="26"/>
    </row>
    <row r="12" s="2" customFormat="1" ht="25.5" customHeight="1" spans="1:9">
      <c r="A12" s="21">
        <v>6</v>
      </c>
      <c r="B12" s="22" t="s">
        <v>3042</v>
      </c>
      <c r="C12" s="23"/>
      <c r="D12" s="23"/>
      <c r="E12" s="23"/>
      <c r="F12" s="22" t="s">
        <v>3043</v>
      </c>
      <c r="G12" s="23"/>
      <c r="H12" s="23"/>
      <c r="I12" s="26"/>
    </row>
    <row r="13" s="2" customFormat="1" ht="25.5" customHeight="1" spans="1:9">
      <c r="A13" s="21">
        <v>7</v>
      </c>
      <c r="B13" s="22" t="s">
        <v>3044</v>
      </c>
      <c r="C13" s="23"/>
      <c r="D13" s="23"/>
      <c r="E13" s="23"/>
      <c r="F13" s="22" t="s">
        <v>3045</v>
      </c>
      <c r="G13" s="23"/>
      <c r="H13" s="23"/>
      <c r="I13" s="26"/>
    </row>
    <row r="14" s="2" customFormat="1" ht="25.5" customHeight="1" spans="1:9">
      <c r="A14" s="21">
        <v>8</v>
      </c>
      <c r="B14" s="22"/>
      <c r="C14" s="23"/>
      <c r="D14" s="23"/>
      <c r="E14" s="23"/>
      <c r="F14" s="22" t="s">
        <v>3046</v>
      </c>
      <c r="G14" s="23"/>
      <c r="H14" s="23"/>
      <c r="I14" s="26"/>
    </row>
    <row r="15" s="2" customFormat="1" ht="25.5" customHeight="1" spans="1:9">
      <c r="A15" s="21">
        <v>9</v>
      </c>
      <c r="B15" s="22"/>
      <c r="C15" s="23"/>
      <c r="D15" s="23"/>
      <c r="E15" s="23"/>
      <c r="F15" s="22" t="s">
        <v>3047</v>
      </c>
      <c r="G15" s="23"/>
      <c r="H15" s="23"/>
      <c r="I15" s="26"/>
    </row>
    <row r="16" s="2" customFormat="1" ht="25.5" customHeight="1" spans="1:9">
      <c r="A16" s="21">
        <v>10</v>
      </c>
      <c r="B16" s="22"/>
      <c r="C16" s="23"/>
      <c r="D16" s="23"/>
      <c r="E16" s="23"/>
      <c r="F16" s="22" t="s">
        <v>3048</v>
      </c>
      <c r="G16" s="23"/>
      <c r="H16" s="23"/>
      <c r="I16" s="26"/>
    </row>
    <row r="17" s="4" customFormat="1" ht="25.5" customHeight="1" spans="1:9">
      <c r="A17" s="21">
        <v>11</v>
      </c>
      <c r="B17" s="26" t="s">
        <v>3049</v>
      </c>
      <c r="C17" s="26">
        <v>1000</v>
      </c>
      <c r="D17" s="26">
        <v>1000</v>
      </c>
      <c r="E17" s="35">
        <v>1</v>
      </c>
      <c r="F17" s="26" t="s">
        <v>3050</v>
      </c>
      <c r="G17" s="26">
        <v>1000</v>
      </c>
      <c r="H17" s="26">
        <v>1000</v>
      </c>
      <c r="I17" s="35">
        <v>1</v>
      </c>
    </row>
    <row r="18" s="2" customFormat="1" ht="26.4" customHeight="1" spans="1:9">
      <c r="A18" s="30"/>
      <c r="B18" s="30"/>
      <c r="C18" s="30"/>
      <c r="D18" s="30"/>
      <c r="E18" s="30"/>
      <c r="F18" s="30"/>
      <c r="G18" s="30"/>
      <c r="H18" s="30"/>
      <c r="I18" s="30"/>
    </row>
    <row r="19" s="2" customFormat="1" ht="25.5" customHeight="1" spans="1:9">
      <c r="A19" s="31"/>
      <c r="B19" s="31"/>
      <c r="C19" s="31"/>
      <c r="D19" s="31"/>
      <c r="E19" s="31"/>
      <c r="F19" s="31"/>
      <c r="G19" s="31"/>
      <c r="H19" s="31"/>
      <c r="I19" s="31"/>
    </row>
  </sheetData>
  <mergeCells count="6">
    <mergeCell ref="A1:B1"/>
    <mergeCell ref="A3:I3"/>
    <mergeCell ref="B5:E5"/>
    <mergeCell ref="F5:I5"/>
    <mergeCell ref="A18:I18"/>
    <mergeCell ref="A19:I1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G16" sqref="G16"/>
    </sheetView>
  </sheetViews>
  <sheetFormatPr defaultColWidth="9.775" defaultRowHeight="14.25"/>
  <cols>
    <col min="1" max="1" width="5.10833333333333" style="5" customWidth="1"/>
    <col min="2" max="2" width="32.1083333333333" style="2" customWidth="1"/>
    <col min="3" max="3" width="11" style="2" customWidth="1"/>
    <col min="4" max="4" width="11" style="5" customWidth="1"/>
    <col min="5" max="5" width="13.3333333333333" style="2" customWidth="1"/>
    <col min="6" max="6" width="32.775" style="2" customWidth="1"/>
    <col min="7" max="7" width="11" style="2" customWidth="1"/>
    <col min="8" max="8" width="11" style="6" customWidth="1"/>
    <col min="9" max="9" width="13.3333333333333" style="2" customWidth="1"/>
    <col min="10" max="16384" width="9.775" style="2"/>
  </cols>
  <sheetData>
    <row r="1" s="1" customFormat="1" ht="21.75" customHeight="1" spans="1:8">
      <c r="A1" s="7"/>
      <c r="B1" s="7"/>
      <c r="D1" s="8"/>
      <c r="H1" s="9"/>
    </row>
    <row r="2" s="1" customFormat="1" ht="12" customHeight="1" spans="1:8">
      <c r="A2" s="7"/>
      <c r="B2" s="7"/>
      <c r="D2" s="8"/>
      <c r="H2" s="9"/>
    </row>
    <row r="3" s="2" customFormat="1" ht="30.75" customHeight="1" spans="1:9">
      <c r="A3" s="10" t="s">
        <v>3051</v>
      </c>
      <c r="B3" s="10"/>
      <c r="C3" s="10"/>
      <c r="D3" s="10"/>
      <c r="E3" s="10"/>
      <c r="F3" s="10"/>
      <c r="G3" s="10"/>
      <c r="H3" s="10"/>
      <c r="I3" s="10"/>
    </row>
    <row r="4" s="3" customFormat="1" ht="17.25" customHeight="1" spans="1:9">
      <c r="A4" s="11"/>
      <c r="B4" s="12"/>
      <c r="C4" s="12"/>
      <c r="D4" s="13"/>
      <c r="E4" s="14"/>
      <c r="F4" s="14"/>
      <c r="G4" s="14"/>
      <c r="H4" s="15"/>
      <c r="I4" s="29" t="s">
        <v>3029</v>
      </c>
    </row>
    <row r="5" s="2" customFormat="1" ht="22.5" customHeight="1" spans="1:9">
      <c r="A5" s="16" t="s">
        <v>2</v>
      </c>
      <c r="B5" s="17" t="s">
        <v>82</v>
      </c>
      <c r="C5" s="17"/>
      <c r="D5" s="17"/>
      <c r="E5" s="17"/>
      <c r="F5" s="18" t="s">
        <v>3030</v>
      </c>
      <c r="G5" s="18"/>
      <c r="H5" s="18"/>
      <c r="I5" s="18"/>
    </row>
    <row r="6" s="2" customFormat="1" ht="32.25" customHeight="1" spans="1:9">
      <c r="A6" s="19"/>
      <c r="B6" s="20" t="s">
        <v>83</v>
      </c>
      <c r="C6" s="20" t="s">
        <v>84</v>
      </c>
      <c r="D6" s="17" t="s">
        <v>85</v>
      </c>
      <c r="E6" s="17" t="s">
        <v>86</v>
      </c>
      <c r="F6" s="17" t="s">
        <v>83</v>
      </c>
      <c r="G6" s="17" t="s">
        <v>84</v>
      </c>
      <c r="H6" s="17" t="s">
        <v>85</v>
      </c>
      <c r="I6" s="17" t="s">
        <v>86</v>
      </c>
    </row>
    <row r="7" s="2" customFormat="1" ht="25.5" customHeight="1" spans="1:9">
      <c r="A7" s="21">
        <v>1</v>
      </c>
      <c r="B7" s="22" t="s">
        <v>3032</v>
      </c>
      <c r="C7" s="23">
        <v>1000</v>
      </c>
      <c r="D7" s="23">
        <v>1000</v>
      </c>
      <c r="E7" s="24"/>
      <c r="F7" s="22" t="s">
        <v>3033</v>
      </c>
      <c r="G7" s="24"/>
      <c r="H7" s="24"/>
      <c r="I7" s="24"/>
    </row>
    <row r="8" s="2" customFormat="1" ht="25.5" customHeight="1" spans="1:9">
      <c r="A8" s="21">
        <v>2</v>
      </c>
      <c r="B8" s="22" t="s">
        <v>3034</v>
      </c>
      <c r="C8" s="23">
        <v>1000</v>
      </c>
      <c r="D8" s="23">
        <v>1000</v>
      </c>
      <c r="E8" s="24"/>
      <c r="F8" s="22" t="s">
        <v>3035</v>
      </c>
      <c r="G8" s="24">
        <v>1000</v>
      </c>
      <c r="H8" s="23">
        <v>1000</v>
      </c>
      <c r="I8" s="24"/>
    </row>
    <row r="9" s="2" customFormat="1" ht="25.5" customHeight="1" spans="1:9">
      <c r="A9" s="21">
        <v>3</v>
      </c>
      <c r="B9" s="22" t="s">
        <v>3036</v>
      </c>
      <c r="C9" s="23"/>
      <c r="D9" s="23"/>
      <c r="E9" s="24"/>
      <c r="F9" s="22" t="s">
        <v>3037</v>
      </c>
      <c r="G9" s="24"/>
      <c r="H9" s="24"/>
      <c r="I9" s="24"/>
    </row>
    <row r="10" s="2" customFormat="1" ht="25.5" customHeight="1" spans="1:9">
      <c r="A10" s="21">
        <v>4</v>
      </c>
      <c r="B10" s="22" t="s">
        <v>3038</v>
      </c>
      <c r="C10" s="23"/>
      <c r="D10" s="23"/>
      <c r="E10" s="24"/>
      <c r="F10" s="22" t="s">
        <v>3039</v>
      </c>
      <c r="G10" s="24">
        <v>1000</v>
      </c>
      <c r="H10" s="23">
        <v>1000</v>
      </c>
      <c r="I10" s="24"/>
    </row>
    <row r="11" s="2" customFormat="1" ht="25.5" customHeight="1" spans="1:9">
      <c r="A11" s="21">
        <v>5</v>
      </c>
      <c r="B11" s="22" t="s">
        <v>3040</v>
      </c>
      <c r="C11" s="23"/>
      <c r="D11" s="23"/>
      <c r="E11" s="24"/>
      <c r="F11" s="22" t="s">
        <v>3041</v>
      </c>
      <c r="G11" s="24"/>
      <c r="H11" s="24"/>
      <c r="I11" s="26"/>
    </row>
    <row r="12" s="2" customFormat="1" ht="25.5" customHeight="1" spans="1:9">
      <c r="A12" s="21">
        <v>6</v>
      </c>
      <c r="B12" s="22" t="s">
        <v>3042</v>
      </c>
      <c r="C12" s="23"/>
      <c r="D12" s="23"/>
      <c r="E12" s="24"/>
      <c r="F12" s="22" t="s">
        <v>3043</v>
      </c>
      <c r="G12" s="24"/>
      <c r="H12" s="24"/>
      <c r="I12" s="26"/>
    </row>
    <row r="13" s="2" customFormat="1" ht="25.5" customHeight="1" spans="1:9">
      <c r="A13" s="21">
        <v>7</v>
      </c>
      <c r="B13" s="22" t="s">
        <v>3044</v>
      </c>
      <c r="C13" s="23"/>
      <c r="D13" s="23"/>
      <c r="E13" s="24"/>
      <c r="F13" s="22" t="s">
        <v>3045</v>
      </c>
      <c r="G13" s="24"/>
      <c r="H13" s="24"/>
      <c r="I13" s="26"/>
    </row>
    <row r="14" s="2" customFormat="1" ht="25.5" customHeight="1" spans="1:9">
      <c r="A14" s="21">
        <v>8</v>
      </c>
      <c r="B14" s="22"/>
      <c r="C14" s="23"/>
      <c r="D14" s="23"/>
      <c r="E14" s="24"/>
      <c r="F14" s="22" t="s">
        <v>3046</v>
      </c>
      <c r="G14" s="24"/>
      <c r="H14" s="24"/>
      <c r="I14" s="26"/>
    </row>
    <row r="15" s="2" customFormat="1" ht="25.5" customHeight="1" spans="1:9">
      <c r="A15" s="21">
        <v>9</v>
      </c>
      <c r="B15" s="22"/>
      <c r="C15" s="23"/>
      <c r="D15" s="23"/>
      <c r="E15" s="24"/>
      <c r="F15" s="22" t="s">
        <v>3047</v>
      </c>
      <c r="G15" s="24"/>
      <c r="H15" s="24"/>
      <c r="I15" s="26"/>
    </row>
    <row r="16" s="2" customFormat="1" ht="25.5" customHeight="1" spans="1:9">
      <c r="A16" s="21">
        <v>10</v>
      </c>
      <c r="B16" s="22"/>
      <c r="C16" s="23"/>
      <c r="D16" s="23"/>
      <c r="E16" s="24"/>
      <c r="F16" s="22" t="s">
        <v>3048</v>
      </c>
      <c r="G16" s="24"/>
      <c r="H16" s="24"/>
      <c r="I16" s="26"/>
    </row>
    <row r="17" s="4" customFormat="1" ht="25.5" customHeight="1" spans="1:9">
      <c r="A17" s="21">
        <v>11</v>
      </c>
      <c r="B17" s="25" t="s">
        <v>3049</v>
      </c>
      <c r="C17" s="26">
        <v>1000</v>
      </c>
      <c r="D17" s="26">
        <v>1000</v>
      </c>
      <c r="E17" s="24"/>
      <c r="F17" s="25" t="s">
        <v>3050</v>
      </c>
      <c r="G17" s="26">
        <v>1000</v>
      </c>
      <c r="H17" s="26">
        <v>1000</v>
      </c>
      <c r="I17" s="32"/>
    </row>
    <row r="18" s="2" customFormat="1" ht="26.4" customHeight="1" spans="1:9">
      <c r="A18" s="30"/>
      <c r="B18" s="30"/>
      <c r="C18" s="30"/>
      <c r="D18" s="30"/>
      <c r="E18" s="30"/>
      <c r="F18" s="30"/>
      <c r="G18" s="30"/>
      <c r="H18" s="30"/>
      <c r="I18" s="30"/>
    </row>
    <row r="19" s="2" customFormat="1" ht="25.5" customHeight="1" spans="1:9">
      <c r="A19" s="31"/>
      <c r="B19" s="31"/>
      <c r="C19" s="31"/>
      <c r="D19" s="31"/>
      <c r="E19" s="31"/>
      <c r="F19" s="31"/>
      <c r="G19" s="31"/>
      <c r="H19" s="31"/>
      <c r="I19" s="31"/>
    </row>
  </sheetData>
  <mergeCells count="6">
    <mergeCell ref="A1:B1"/>
    <mergeCell ref="A3:I3"/>
    <mergeCell ref="B5:E5"/>
    <mergeCell ref="F5:I5"/>
    <mergeCell ref="A18:I18"/>
    <mergeCell ref="A19:I1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E9" sqref="E9"/>
    </sheetView>
  </sheetViews>
  <sheetFormatPr defaultColWidth="9.775" defaultRowHeight="14.25"/>
  <cols>
    <col min="1" max="1" width="5.10833333333333" style="5" customWidth="1"/>
    <col min="2" max="2" width="32.1083333333333" style="2" customWidth="1"/>
    <col min="3" max="3" width="11" style="2" customWidth="1"/>
    <col min="4" max="4" width="11" style="5" customWidth="1"/>
    <col min="5" max="5" width="13.3333333333333" style="2" customWidth="1"/>
    <col min="6" max="6" width="32.775" style="2" customWidth="1"/>
    <col min="7" max="7" width="11" style="2" customWidth="1"/>
    <col min="8" max="8" width="11" style="6" customWidth="1"/>
    <col min="9" max="9" width="13.3333333333333" style="2" customWidth="1"/>
    <col min="10" max="16384" width="9.775" style="2"/>
  </cols>
  <sheetData>
    <row r="1" s="1" customFormat="1" ht="21.75" customHeight="1" spans="1:8">
      <c r="A1" s="7"/>
      <c r="B1" s="7"/>
      <c r="D1" s="8"/>
      <c r="H1" s="9"/>
    </row>
    <row r="2" s="1" customFormat="1" ht="12" customHeight="1" spans="1:8">
      <c r="A2" s="7"/>
      <c r="B2" s="7"/>
      <c r="D2" s="8"/>
      <c r="H2" s="9"/>
    </row>
    <row r="3" s="2" customFormat="1" ht="30.75" customHeight="1" spans="1:9">
      <c r="A3" s="10" t="s">
        <v>3052</v>
      </c>
      <c r="B3" s="10"/>
      <c r="C3" s="10"/>
      <c r="D3" s="10"/>
      <c r="E3" s="10"/>
      <c r="F3" s="10"/>
      <c r="G3" s="10"/>
      <c r="H3" s="10"/>
      <c r="I3" s="10"/>
    </row>
    <row r="4" s="3" customFormat="1" ht="17.25" customHeight="1" spans="1:9">
      <c r="A4" s="11"/>
      <c r="B4" s="12"/>
      <c r="C4" s="12"/>
      <c r="D4" s="13"/>
      <c r="E4" s="14"/>
      <c r="F4" s="14"/>
      <c r="G4" s="14"/>
      <c r="H4" s="15"/>
      <c r="I4" s="29" t="s">
        <v>3029</v>
      </c>
    </row>
    <row r="5" s="2" customFormat="1" ht="22.5" customHeight="1" spans="1:9">
      <c r="A5" s="16" t="s">
        <v>2</v>
      </c>
      <c r="B5" s="17" t="s">
        <v>82</v>
      </c>
      <c r="C5" s="17"/>
      <c r="D5" s="17"/>
      <c r="E5" s="17"/>
      <c r="F5" s="18" t="s">
        <v>3030</v>
      </c>
      <c r="G5" s="18"/>
      <c r="H5" s="18"/>
      <c r="I5" s="18"/>
    </row>
    <row r="6" s="2" customFormat="1" ht="32.25" customHeight="1" spans="1:9">
      <c r="A6" s="19"/>
      <c r="B6" s="20" t="s">
        <v>83</v>
      </c>
      <c r="C6" s="20" t="s">
        <v>38</v>
      </c>
      <c r="D6" s="17" t="s">
        <v>37</v>
      </c>
      <c r="E6" s="17" t="s">
        <v>3031</v>
      </c>
      <c r="F6" s="17" t="s">
        <v>83</v>
      </c>
      <c r="G6" s="17" t="s">
        <v>38</v>
      </c>
      <c r="H6" s="17" t="s">
        <v>37</v>
      </c>
      <c r="I6" s="17" t="s">
        <v>3031</v>
      </c>
    </row>
    <row r="7" s="2" customFormat="1" ht="37.2" customHeight="1" spans="1:9">
      <c r="A7" s="21">
        <v>1</v>
      </c>
      <c r="B7" s="22" t="s">
        <v>3053</v>
      </c>
      <c r="C7" s="23"/>
      <c r="D7" s="23"/>
      <c r="E7" s="24"/>
      <c r="F7" s="22" t="s">
        <v>3054</v>
      </c>
      <c r="G7" s="24"/>
      <c r="H7" s="24"/>
      <c r="I7" s="24"/>
    </row>
    <row r="8" s="2" customFormat="1" ht="37.2" customHeight="1" spans="1:9">
      <c r="A8" s="21">
        <v>2</v>
      </c>
      <c r="B8" s="22" t="s">
        <v>3055</v>
      </c>
      <c r="C8" s="23"/>
      <c r="D8" s="23"/>
      <c r="E8" s="24"/>
      <c r="F8" s="22" t="s">
        <v>3056</v>
      </c>
      <c r="G8" s="24"/>
      <c r="H8" s="24"/>
      <c r="I8" s="24"/>
    </row>
    <row r="9" s="2" customFormat="1" ht="37.2" customHeight="1" spans="1:9">
      <c r="A9" s="21">
        <v>3</v>
      </c>
      <c r="B9" s="22" t="s">
        <v>3057</v>
      </c>
      <c r="C9" s="23"/>
      <c r="D9" s="23"/>
      <c r="E9" s="24"/>
      <c r="F9" s="22" t="s">
        <v>3058</v>
      </c>
      <c r="G9" s="24"/>
      <c r="H9" s="24"/>
      <c r="I9" s="24"/>
    </row>
    <row r="10" s="2" customFormat="1" ht="37.2" customHeight="1" spans="1:9">
      <c r="A10" s="21">
        <v>4</v>
      </c>
      <c r="B10" s="22" t="s">
        <v>3059</v>
      </c>
      <c r="C10" s="23">
        <v>32218</v>
      </c>
      <c r="D10" s="23">
        <v>32477</v>
      </c>
      <c r="E10" s="24">
        <v>100.8</v>
      </c>
      <c r="F10" s="22" t="s">
        <v>3060</v>
      </c>
      <c r="G10" s="24">
        <v>23421</v>
      </c>
      <c r="H10" s="24">
        <v>23923</v>
      </c>
      <c r="I10" s="24">
        <v>102.1</v>
      </c>
    </row>
    <row r="11" s="2" customFormat="1" ht="37.2" customHeight="1" spans="1:9">
      <c r="A11" s="21">
        <v>5</v>
      </c>
      <c r="B11" s="22" t="s">
        <v>3061</v>
      </c>
      <c r="C11" s="23"/>
      <c r="D11" s="23"/>
      <c r="E11" s="24"/>
      <c r="F11" s="22" t="s">
        <v>3062</v>
      </c>
      <c r="G11" s="24"/>
      <c r="H11" s="24"/>
      <c r="I11" s="24"/>
    </row>
    <row r="12" s="2" customFormat="1" ht="37.2" customHeight="1" spans="1:9">
      <c r="A12" s="21">
        <v>6</v>
      </c>
      <c r="B12" s="22" t="s">
        <v>3063</v>
      </c>
      <c r="C12" s="23"/>
      <c r="D12" s="23"/>
      <c r="E12" s="24"/>
      <c r="F12" s="22" t="s">
        <v>3064</v>
      </c>
      <c r="G12" s="24"/>
      <c r="H12" s="24"/>
      <c r="I12" s="24"/>
    </row>
    <row r="13" s="2" customFormat="1" ht="37.2" customHeight="1" spans="1:9">
      <c r="A13" s="21">
        <v>7</v>
      </c>
      <c r="B13" s="22" t="s">
        <v>3065</v>
      </c>
      <c r="C13" s="23"/>
      <c r="D13" s="23"/>
      <c r="E13" s="24"/>
      <c r="F13" s="22" t="s">
        <v>3066</v>
      </c>
      <c r="G13" s="24"/>
      <c r="H13" s="24"/>
      <c r="I13" s="24"/>
    </row>
    <row r="14" s="4" customFormat="1" ht="37.2" customHeight="1" spans="1:9">
      <c r="A14" s="21">
        <v>8</v>
      </c>
      <c r="B14" s="25" t="s">
        <v>3067</v>
      </c>
      <c r="C14" s="26">
        <v>32218</v>
      </c>
      <c r="D14" s="26">
        <v>32477</v>
      </c>
      <c r="E14" s="25">
        <v>100.8</v>
      </c>
      <c r="F14" s="25" t="s">
        <v>3068</v>
      </c>
      <c r="G14" s="26">
        <v>23421</v>
      </c>
      <c r="H14" s="25">
        <v>23923</v>
      </c>
      <c r="I14" s="26">
        <v>102.1</v>
      </c>
    </row>
    <row r="15" s="2" customFormat="1" ht="27.6" customHeight="1" spans="1:9">
      <c r="A15" s="30"/>
      <c r="B15" s="30"/>
      <c r="C15" s="30"/>
      <c r="D15" s="30"/>
      <c r="E15" s="30"/>
      <c r="F15" s="30"/>
      <c r="G15" s="30"/>
      <c r="H15" s="30"/>
      <c r="I15" s="30"/>
    </row>
    <row r="16" s="2" customFormat="1" spans="1:8">
      <c r="A16" s="5"/>
      <c r="D16" s="5"/>
      <c r="H16" s="6"/>
    </row>
    <row r="17" s="2" customFormat="1" spans="1:8">
      <c r="A17" s="5"/>
      <c r="D17" s="5"/>
      <c r="H17" s="6"/>
    </row>
    <row r="18" s="2" customFormat="1" spans="1:8">
      <c r="A18" s="5"/>
      <c r="D18" s="5"/>
      <c r="H18" s="6"/>
    </row>
    <row r="19" s="2" customFormat="1" spans="1:8">
      <c r="A19" s="5"/>
      <c r="D19" s="5"/>
      <c r="H19" s="6"/>
    </row>
  </sheetData>
  <mergeCells count="5">
    <mergeCell ref="A1:B1"/>
    <mergeCell ref="A3:I3"/>
    <mergeCell ref="B5:E5"/>
    <mergeCell ref="F5:I5"/>
    <mergeCell ref="A15:I15"/>
  </mergeCells>
  <pageMargins left="0.75" right="0.75" top="1" bottom="1" header="0.5" footer="0.5"/>
  <pageSetup paperSize="9" scale="9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L11" sqref="L11"/>
    </sheetView>
  </sheetViews>
  <sheetFormatPr defaultColWidth="9.775" defaultRowHeight="14.25"/>
  <cols>
    <col min="1" max="1" width="5.10833333333333" style="5" customWidth="1"/>
    <col min="2" max="2" width="32.1083333333333" style="2" customWidth="1"/>
    <col min="3" max="3" width="11" style="2" customWidth="1"/>
    <col min="4" max="4" width="11" style="5" customWidth="1"/>
    <col min="5" max="5" width="13.3333333333333" style="2" customWidth="1"/>
    <col min="6" max="6" width="32.775" style="2" customWidth="1"/>
    <col min="7" max="7" width="11" style="2" customWidth="1"/>
    <col min="8" max="8" width="11" style="6" customWidth="1"/>
    <col min="9" max="9" width="13.3333333333333" style="2" customWidth="1"/>
    <col min="10" max="16384" width="9.775" style="2"/>
  </cols>
  <sheetData>
    <row r="1" s="1" customFormat="1" ht="21.75" customHeight="1" spans="1:8">
      <c r="A1" s="7"/>
      <c r="B1" s="7"/>
      <c r="D1" s="8"/>
      <c r="H1" s="9"/>
    </row>
    <row r="2" s="1" customFormat="1" ht="12" customHeight="1" spans="1:8">
      <c r="A2" s="7"/>
      <c r="B2" s="7"/>
      <c r="D2" s="8"/>
      <c r="H2" s="9"/>
    </row>
    <row r="3" s="2" customFormat="1" ht="30.75" customHeight="1" spans="1:9">
      <c r="A3" s="10" t="s">
        <v>3069</v>
      </c>
      <c r="B3" s="10"/>
      <c r="C3" s="10"/>
      <c r="D3" s="10"/>
      <c r="E3" s="10"/>
      <c r="F3" s="10"/>
      <c r="G3" s="10"/>
      <c r="H3" s="10"/>
      <c r="I3" s="10"/>
    </row>
    <row r="4" s="3" customFormat="1" ht="17.25" customHeight="1" spans="1:9">
      <c r="A4" s="11"/>
      <c r="B4" s="12"/>
      <c r="C4" s="12"/>
      <c r="D4" s="13"/>
      <c r="E4" s="14"/>
      <c r="F4" s="14"/>
      <c r="G4" s="14"/>
      <c r="H4" s="15"/>
      <c r="I4" s="29" t="s">
        <v>3029</v>
      </c>
    </row>
    <row r="5" s="2" customFormat="1" ht="22.5" customHeight="1" spans="1:9">
      <c r="A5" s="16" t="s">
        <v>2</v>
      </c>
      <c r="B5" s="17" t="s">
        <v>82</v>
      </c>
      <c r="C5" s="17"/>
      <c r="D5" s="17"/>
      <c r="E5" s="17"/>
      <c r="F5" s="18" t="s">
        <v>3030</v>
      </c>
      <c r="G5" s="18"/>
      <c r="H5" s="18"/>
      <c r="I5" s="18"/>
    </row>
    <row r="6" s="2" customFormat="1" ht="32.25" customHeight="1" spans="1:9">
      <c r="A6" s="19"/>
      <c r="B6" s="20" t="s">
        <v>83</v>
      </c>
      <c r="C6" s="20" t="s">
        <v>84</v>
      </c>
      <c r="D6" s="17" t="s">
        <v>85</v>
      </c>
      <c r="E6" s="17" t="s">
        <v>86</v>
      </c>
      <c r="F6" s="17" t="s">
        <v>83</v>
      </c>
      <c r="G6" s="17" t="s">
        <v>84</v>
      </c>
      <c r="H6" s="17" t="s">
        <v>85</v>
      </c>
      <c r="I6" s="17" t="s">
        <v>86</v>
      </c>
    </row>
    <row r="7" s="2" customFormat="1" ht="30" customHeight="1" spans="1:9">
      <c r="A7" s="21">
        <v>1</v>
      </c>
      <c r="B7" s="22" t="s">
        <v>3053</v>
      </c>
      <c r="C7" s="23"/>
      <c r="D7" s="23"/>
      <c r="E7" s="24"/>
      <c r="F7" s="22" t="s">
        <v>3054</v>
      </c>
      <c r="G7" s="24"/>
      <c r="H7" s="24"/>
      <c r="I7" s="24"/>
    </row>
    <row r="8" s="2" customFormat="1" ht="30" customHeight="1" spans="1:9">
      <c r="A8" s="21">
        <v>2</v>
      </c>
      <c r="B8" s="22" t="s">
        <v>3055</v>
      </c>
      <c r="C8" s="23"/>
      <c r="D8" s="23"/>
      <c r="E8" s="24"/>
      <c r="F8" s="22" t="s">
        <v>3056</v>
      </c>
      <c r="G8" s="24"/>
      <c r="H8" s="24"/>
      <c r="I8" s="24"/>
    </row>
    <row r="9" s="2" customFormat="1" ht="30" customHeight="1" spans="1:9">
      <c r="A9" s="21">
        <v>3</v>
      </c>
      <c r="B9" s="22" t="s">
        <v>3057</v>
      </c>
      <c r="C9" s="23"/>
      <c r="D9" s="23"/>
      <c r="E9" s="24"/>
      <c r="F9" s="22" t="s">
        <v>3058</v>
      </c>
      <c r="G9" s="24"/>
      <c r="H9" s="24"/>
      <c r="I9" s="24"/>
    </row>
    <row r="10" s="2" customFormat="1" ht="30" customHeight="1" spans="1:9">
      <c r="A10" s="21">
        <v>4</v>
      </c>
      <c r="B10" s="22" t="s">
        <v>3059</v>
      </c>
      <c r="C10" s="23">
        <v>32477</v>
      </c>
      <c r="D10" s="23">
        <v>36190</v>
      </c>
      <c r="E10" s="24">
        <v>11.4</v>
      </c>
      <c r="F10" s="22" t="s">
        <v>3060</v>
      </c>
      <c r="G10" s="24">
        <v>23923</v>
      </c>
      <c r="H10" s="24">
        <v>26756</v>
      </c>
      <c r="I10" s="26">
        <v>11.8</v>
      </c>
    </row>
    <row r="11" s="2" customFormat="1" ht="30" customHeight="1" spans="1:9">
      <c r="A11" s="21">
        <v>5</v>
      </c>
      <c r="B11" s="22" t="s">
        <v>3061</v>
      </c>
      <c r="C11" s="23"/>
      <c r="D11" s="23"/>
      <c r="E11" s="24"/>
      <c r="F11" s="22" t="s">
        <v>3062</v>
      </c>
      <c r="G11" s="24"/>
      <c r="H11" s="24"/>
      <c r="I11" s="26"/>
    </row>
    <row r="12" s="2" customFormat="1" ht="30" customHeight="1" spans="1:9">
      <c r="A12" s="21">
        <v>6</v>
      </c>
      <c r="B12" s="22" t="s">
        <v>3063</v>
      </c>
      <c r="C12" s="23"/>
      <c r="D12" s="23"/>
      <c r="E12" s="24"/>
      <c r="F12" s="22" t="s">
        <v>3064</v>
      </c>
      <c r="G12" s="24"/>
      <c r="H12" s="24"/>
      <c r="I12" s="26"/>
    </row>
    <row r="13" s="2" customFormat="1" ht="30.75" customHeight="1" spans="1:9">
      <c r="A13" s="21">
        <v>7</v>
      </c>
      <c r="B13" s="22" t="s">
        <v>3065</v>
      </c>
      <c r="C13" s="23"/>
      <c r="D13" s="23"/>
      <c r="E13" s="24"/>
      <c r="F13" s="22" t="s">
        <v>3066</v>
      </c>
      <c r="G13" s="24"/>
      <c r="H13" s="24"/>
      <c r="I13" s="26"/>
    </row>
    <row r="14" s="4" customFormat="1" ht="30.75" customHeight="1" spans="1:9">
      <c r="A14" s="21">
        <v>8</v>
      </c>
      <c r="B14" s="25" t="s">
        <v>3070</v>
      </c>
      <c r="C14" s="26">
        <v>32477</v>
      </c>
      <c r="D14" s="26">
        <v>36190</v>
      </c>
      <c r="E14" s="24">
        <v>11.4</v>
      </c>
      <c r="F14" s="25" t="s">
        <v>3071</v>
      </c>
      <c r="G14" s="26">
        <v>23923</v>
      </c>
      <c r="H14" s="25">
        <v>26756</v>
      </c>
      <c r="I14" s="26">
        <v>11.8</v>
      </c>
    </row>
    <row r="15" s="2" customFormat="1" ht="26.4" customHeight="1" spans="1:9">
      <c r="A15" s="27" t="s">
        <v>3072</v>
      </c>
      <c r="B15" s="27"/>
      <c r="C15" s="27"/>
      <c r="D15" s="27"/>
      <c r="E15" s="27"/>
      <c r="F15" s="27"/>
      <c r="G15" s="27"/>
      <c r="H15" s="27"/>
      <c r="I15" s="27"/>
    </row>
    <row r="16" s="2" customFormat="1" ht="25.5" customHeight="1" spans="1:9">
      <c r="A16" s="28" t="s">
        <v>3073</v>
      </c>
      <c r="B16" s="28"/>
      <c r="C16" s="28"/>
      <c r="D16" s="28"/>
      <c r="E16" s="28"/>
      <c r="F16" s="28"/>
      <c r="G16" s="28"/>
      <c r="H16" s="28"/>
      <c r="I16" s="28"/>
    </row>
  </sheetData>
  <mergeCells count="6">
    <mergeCell ref="A1:B1"/>
    <mergeCell ref="A3:I3"/>
    <mergeCell ref="B5:E5"/>
    <mergeCell ref="F5:I5"/>
    <mergeCell ref="A15:I15"/>
    <mergeCell ref="A16:I1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I13" sqref="I13"/>
    </sheetView>
  </sheetViews>
  <sheetFormatPr defaultColWidth="9.775" defaultRowHeight="14.25" outlineLevelCol="6"/>
  <cols>
    <col min="1" max="1" width="5.375" style="2" customWidth="1"/>
    <col min="2" max="2" width="33.5" style="5" customWidth="1"/>
    <col min="3" max="3" width="13.75" style="5" customWidth="1"/>
    <col min="4" max="6" width="13.8916666666667" style="5" customWidth="1"/>
    <col min="7" max="16377" width="9.775" style="2"/>
    <col min="16378" max="16384" width="9.775" style="197"/>
  </cols>
  <sheetData>
    <row r="1" s="1" customFormat="1" ht="21" customHeight="1" spans="2:6">
      <c r="B1" s="8"/>
      <c r="C1" s="8"/>
      <c r="D1" s="8"/>
      <c r="E1" s="8"/>
      <c r="F1" s="8"/>
    </row>
    <row r="2" s="2" customFormat="1" ht="29.25" customHeight="1" spans="1:6">
      <c r="A2" s="198" t="s">
        <v>32</v>
      </c>
      <c r="B2" s="198"/>
      <c r="C2" s="198"/>
      <c r="D2" s="198"/>
      <c r="E2" s="198"/>
      <c r="F2" s="198"/>
    </row>
    <row r="3" s="196" customFormat="1" ht="18" customHeight="1" spans="2:6">
      <c r="B3" s="199"/>
      <c r="C3" s="199"/>
      <c r="D3" s="199"/>
      <c r="E3" s="200" t="s">
        <v>33</v>
      </c>
      <c r="F3" s="200"/>
    </row>
    <row r="4" s="2" customFormat="1" ht="16.5" customHeight="1" spans="1:6">
      <c r="A4" s="201" t="s">
        <v>34</v>
      </c>
      <c r="B4" s="202" t="s">
        <v>4</v>
      </c>
      <c r="C4" s="33" t="s">
        <v>35</v>
      </c>
      <c r="D4" s="203" t="s">
        <v>36</v>
      </c>
      <c r="E4" s="33" t="s">
        <v>37</v>
      </c>
      <c r="F4" s="17" t="s">
        <v>8</v>
      </c>
    </row>
    <row r="5" s="2" customFormat="1" ht="16.5" customHeight="1" spans="1:6">
      <c r="A5" s="201"/>
      <c r="B5" s="202"/>
      <c r="C5" s="33"/>
      <c r="D5" s="34" t="s">
        <v>38</v>
      </c>
      <c r="E5" s="33"/>
      <c r="F5" s="17"/>
    </row>
    <row r="6" s="2" customFormat="1" ht="16.5" customHeight="1" spans="1:7">
      <c r="A6" s="201">
        <v>1</v>
      </c>
      <c r="B6" s="22" t="s">
        <v>39</v>
      </c>
      <c r="C6" s="23">
        <v>76831</v>
      </c>
      <c r="D6" s="23">
        <v>73454</v>
      </c>
      <c r="E6" s="23">
        <v>73373</v>
      </c>
      <c r="F6" s="204">
        <f>E6/C6</f>
        <v>0.954992125574312</v>
      </c>
      <c r="G6" s="5"/>
    </row>
    <row r="7" s="2" customFormat="1" ht="16.5" customHeight="1" spans="1:7">
      <c r="A7" s="201">
        <v>2</v>
      </c>
      <c r="B7" s="22" t="s">
        <v>40</v>
      </c>
      <c r="C7" s="23"/>
      <c r="D7" s="23">
        <v>64</v>
      </c>
      <c r="E7" s="23">
        <v>64</v>
      </c>
      <c r="F7" s="204"/>
      <c r="G7" s="5"/>
    </row>
    <row r="8" s="2" customFormat="1" ht="16.5" customHeight="1" spans="1:7">
      <c r="A8" s="201">
        <v>3</v>
      </c>
      <c r="B8" s="22" t="s">
        <v>41</v>
      </c>
      <c r="C8" s="23">
        <v>14297</v>
      </c>
      <c r="D8" s="23">
        <v>18367</v>
      </c>
      <c r="E8" s="23">
        <v>18367</v>
      </c>
      <c r="F8" s="204">
        <f t="shared" ref="F7:F30" si="0">E8/C8</f>
        <v>1.28467510666573</v>
      </c>
      <c r="G8" s="5"/>
    </row>
    <row r="9" s="2" customFormat="1" ht="16.5" customHeight="1" spans="1:7">
      <c r="A9" s="201">
        <v>4</v>
      </c>
      <c r="B9" s="22" t="s">
        <v>42</v>
      </c>
      <c r="C9" s="23">
        <v>111206</v>
      </c>
      <c r="D9" s="23">
        <v>103401</v>
      </c>
      <c r="E9" s="23">
        <v>103401</v>
      </c>
      <c r="F9" s="204">
        <f t="shared" si="0"/>
        <v>0.929814938042911</v>
      </c>
      <c r="G9" s="5"/>
    </row>
    <row r="10" s="2" customFormat="1" ht="16.5" customHeight="1" spans="1:7">
      <c r="A10" s="201">
        <v>5</v>
      </c>
      <c r="B10" s="22" t="s">
        <v>43</v>
      </c>
      <c r="C10" s="23">
        <v>1836</v>
      </c>
      <c r="D10" s="23">
        <v>28629</v>
      </c>
      <c r="E10" s="23">
        <v>28629</v>
      </c>
      <c r="F10" s="204">
        <f t="shared" si="0"/>
        <v>15.593137254902</v>
      </c>
      <c r="G10" s="5"/>
    </row>
    <row r="11" s="2" customFormat="1" ht="16.5" customHeight="1" spans="1:7">
      <c r="A11" s="201">
        <v>6</v>
      </c>
      <c r="B11" s="22" t="s">
        <v>44</v>
      </c>
      <c r="C11" s="23">
        <v>3020</v>
      </c>
      <c r="D11" s="23">
        <v>2838</v>
      </c>
      <c r="E11" s="23">
        <v>2838</v>
      </c>
      <c r="F11" s="204">
        <f t="shared" si="0"/>
        <v>0.939735099337748</v>
      </c>
      <c r="G11" s="5"/>
    </row>
    <row r="12" s="2" customFormat="1" ht="16.5" customHeight="1" spans="1:7">
      <c r="A12" s="201">
        <v>7</v>
      </c>
      <c r="B12" s="22" t="s">
        <v>45</v>
      </c>
      <c r="C12" s="23">
        <v>72103</v>
      </c>
      <c r="D12" s="23">
        <v>84907</v>
      </c>
      <c r="E12" s="23">
        <v>84907</v>
      </c>
      <c r="F12" s="204">
        <f t="shared" si="0"/>
        <v>1.17757929628448</v>
      </c>
      <c r="G12" s="5"/>
    </row>
    <row r="13" s="2" customFormat="1" ht="16.5" customHeight="1" spans="1:7">
      <c r="A13" s="201">
        <v>8</v>
      </c>
      <c r="B13" s="22" t="s">
        <v>46</v>
      </c>
      <c r="C13" s="23">
        <v>68426</v>
      </c>
      <c r="D13" s="23">
        <v>38470</v>
      </c>
      <c r="E13" s="23">
        <v>38470</v>
      </c>
      <c r="F13" s="204">
        <f t="shared" si="0"/>
        <v>0.562213193815216</v>
      </c>
      <c r="G13" s="5"/>
    </row>
    <row r="14" s="2" customFormat="1" ht="16.5" customHeight="1" spans="1:7">
      <c r="A14" s="201">
        <v>9</v>
      </c>
      <c r="B14" s="22" t="s">
        <v>47</v>
      </c>
      <c r="C14" s="23">
        <v>11286</v>
      </c>
      <c r="D14" s="23">
        <v>1978</v>
      </c>
      <c r="E14" s="23">
        <v>1978</v>
      </c>
      <c r="F14" s="204">
        <f t="shared" si="0"/>
        <v>0.175261385787702</v>
      </c>
      <c r="G14" s="5"/>
    </row>
    <row r="15" s="2" customFormat="1" ht="16.5" customHeight="1" spans="1:7">
      <c r="A15" s="201">
        <v>10</v>
      </c>
      <c r="B15" s="22" t="s">
        <v>48</v>
      </c>
      <c r="C15" s="23">
        <v>24965</v>
      </c>
      <c r="D15" s="23">
        <v>31938</v>
      </c>
      <c r="E15" s="23">
        <v>31938</v>
      </c>
      <c r="F15" s="204">
        <f t="shared" si="0"/>
        <v>1.27931103544963</v>
      </c>
      <c r="G15" s="5"/>
    </row>
    <row r="16" s="2" customFormat="1" ht="16.5" customHeight="1" spans="1:7">
      <c r="A16" s="201">
        <v>11</v>
      </c>
      <c r="B16" s="22" t="s">
        <v>49</v>
      </c>
      <c r="C16" s="23">
        <v>74061</v>
      </c>
      <c r="D16" s="23">
        <v>117531</v>
      </c>
      <c r="E16" s="23">
        <v>117531</v>
      </c>
      <c r="F16" s="204">
        <f t="shared" si="0"/>
        <v>1.58694859642727</v>
      </c>
      <c r="G16" s="5"/>
    </row>
    <row r="17" s="2" customFormat="1" ht="16.5" customHeight="1" spans="1:7">
      <c r="A17" s="201">
        <v>12</v>
      </c>
      <c r="B17" s="22" t="s">
        <v>50</v>
      </c>
      <c r="C17" s="23">
        <v>8834</v>
      </c>
      <c r="D17" s="23">
        <v>32466</v>
      </c>
      <c r="E17" s="23">
        <v>32466</v>
      </c>
      <c r="F17" s="204">
        <f t="shared" si="0"/>
        <v>3.67511885895404</v>
      </c>
      <c r="G17" s="5"/>
    </row>
    <row r="18" s="2" customFormat="1" ht="16.5" customHeight="1" spans="1:7">
      <c r="A18" s="201">
        <v>13</v>
      </c>
      <c r="B18" s="22" t="s">
        <v>51</v>
      </c>
      <c r="C18" s="23">
        <v>227</v>
      </c>
      <c r="D18" s="23">
        <v>555</v>
      </c>
      <c r="E18" s="23">
        <v>555</v>
      </c>
      <c r="F18" s="204">
        <f t="shared" si="0"/>
        <v>2.44493392070485</v>
      </c>
      <c r="G18" s="5"/>
    </row>
    <row r="19" s="2" customFormat="1" ht="16.5" customHeight="1" spans="1:7">
      <c r="A19" s="201">
        <v>14</v>
      </c>
      <c r="B19" s="22" t="s">
        <v>52</v>
      </c>
      <c r="C19" s="23">
        <v>480</v>
      </c>
      <c r="D19" s="23">
        <v>993</v>
      </c>
      <c r="E19" s="23">
        <v>993</v>
      </c>
      <c r="F19" s="204">
        <f t="shared" si="0"/>
        <v>2.06875</v>
      </c>
      <c r="G19" s="5"/>
    </row>
    <row r="20" s="2" customFormat="1" ht="16.5" customHeight="1" spans="1:7">
      <c r="A20" s="201">
        <v>15</v>
      </c>
      <c r="B20" s="22" t="s">
        <v>53</v>
      </c>
      <c r="C20" s="23"/>
      <c r="D20" s="23">
        <v>0</v>
      </c>
      <c r="E20" s="23">
        <v>0</v>
      </c>
      <c r="F20" s="204"/>
      <c r="G20" s="5"/>
    </row>
    <row r="21" s="2" customFormat="1" ht="16.5" customHeight="1" spans="1:7">
      <c r="A21" s="201">
        <v>16</v>
      </c>
      <c r="B21" s="22" t="s">
        <v>54</v>
      </c>
      <c r="C21" s="23">
        <v>50</v>
      </c>
      <c r="D21" s="23">
        <v>0</v>
      </c>
      <c r="E21" s="23">
        <v>0</v>
      </c>
      <c r="F21" s="204">
        <f t="shared" si="0"/>
        <v>0</v>
      </c>
      <c r="G21" s="5"/>
    </row>
    <row r="22" s="2" customFormat="1" ht="16.5" customHeight="1" spans="1:7">
      <c r="A22" s="201">
        <v>17</v>
      </c>
      <c r="B22" s="22" t="s">
        <v>55</v>
      </c>
      <c r="C22" s="23">
        <v>2317</v>
      </c>
      <c r="D22" s="23">
        <v>4283</v>
      </c>
      <c r="E22" s="23">
        <v>4283</v>
      </c>
      <c r="F22" s="204">
        <f t="shared" si="0"/>
        <v>1.8485110056107</v>
      </c>
      <c r="G22" s="5"/>
    </row>
    <row r="23" s="2" customFormat="1" ht="16.5" customHeight="1" spans="1:7">
      <c r="A23" s="201">
        <v>18</v>
      </c>
      <c r="B23" s="22" t="s">
        <v>56</v>
      </c>
      <c r="C23" s="23">
        <v>16787</v>
      </c>
      <c r="D23" s="23">
        <v>17179</v>
      </c>
      <c r="E23" s="23">
        <v>17179</v>
      </c>
      <c r="F23" s="204">
        <f t="shared" si="0"/>
        <v>1.02335140287127</v>
      </c>
      <c r="G23" s="5"/>
    </row>
    <row r="24" s="2" customFormat="1" ht="16.5" customHeight="1" spans="1:7">
      <c r="A24" s="201">
        <v>19</v>
      </c>
      <c r="B24" s="22" t="s">
        <v>57</v>
      </c>
      <c r="C24" s="23">
        <v>1153</v>
      </c>
      <c r="D24" s="23">
        <v>1160</v>
      </c>
      <c r="E24" s="23">
        <v>1160</v>
      </c>
      <c r="F24" s="204">
        <f t="shared" si="0"/>
        <v>1.00607111882047</v>
      </c>
      <c r="G24" s="5"/>
    </row>
    <row r="25" s="2" customFormat="1" ht="16.5" customHeight="1" spans="1:7">
      <c r="A25" s="201">
        <v>20</v>
      </c>
      <c r="B25" s="22" t="s">
        <v>58</v>
      </c>
      <c r="C25" s="23">
        <v>1285</v>
      </c>
      <c r="D25" s="23">
        <v>2659</v>
      </c>
      <c r="E25" s="23">
        <v>2659</v>
      </c>
      <c r="F25" s="204">
        <f t="shared" si="0"/>
        <v>2.06926070038911</v>
      </c>
      <c r="G25" s="5"/>
    </row>
    <row r="26" s="2" customFormat="1" ht="16.5" customHeight="1" spans="1:7">
      <c r="A26" s="201">
        <v>21</v>
      </c>
      <c r="B26" s="22" t="s">
        <v>59</v>
      </c>
      <c r="C26" s="23">
        <v>5000</v>
      </c>
      <c r="D26" s="23">
        <v>0</v>
      </c>
      <c r="E26" s="23">
        <v>0</v>
      </c>
      <c r="F26" s="204">
        <f t="shared" si="0"/>
        <v>0</v>
      </c>
      <c r="G26" s="5"/>
    </row>
    <row r="27" s="2" customFormat="1" ht="16.5" customHeight="1" spans="1:7">
      <c r="A27" s="201">
        <v>22</v>
      </c>
      <c r="B27" s="22" t="s">
        <v>60</v>
      </c>
      <c r="C27" s="23"/>
      <c r="D27" s="23">
        <v>362</v>
      </c>
      <c r="E27" s="23">
        <v>362</v>
      </c>
      <c r="F27" s="204"/>
      <c r="G27" s="5"/>
    </row>
    <row r="28" s="2" customFormat="1" ht="16.5" customHeight="1" spans="1:7">
      <c r="A28" s="201">
        <v>23</v>
      </c>
      <c r="B28" s="22" t="s">
        <v>61</v>
      </c>
      <c r="C28" s="23">
        <v>6000</v>
      </c>
      <c r="D28" s="23">
        <v>4172</v>
      </c>
      <c r="E28" s="23">
        <v>4172</v>
      </c>
      <c r="F28" s="204">
        <f t="shared" si="0"/>
        <v>0.695333333333333</v>
      </c>
      <c r="G28" s="5"/>
    </row>
    <row r="29" s="2" customFormat="1" ht="15.6" customHeight="1" spans="1:7">
      <c r="A29" s="201">
        <v>24</v>
      </c>
      <c r="B29" s="22" t="s">
        <v>62</v>
      </c>
      <c r="C29" s="23">
        <v>2</v>
      </c>
      <c r="D29" s="23">
        <v>0</v>
      </c>
      <c r="E29" s="23">
        <v>0</v>
      </c>
      <c r="F29" s="204">
        <f t="shared" si="0"/>
        <v>0</v>
      </c>
      <c r="G29" s="5"/>
    </row>
    <row r="30" ht="15" spans="1:7">
      <c r="A30" s="201">
        <v>25</v>
      </c>
      <c r="B30" s="26" t="s">
        <v>63</v>
      </c>
      <c r="C30" s="26">
        <v>500166</v>
      </c>
      <c r="D30" s="26">
        <v>565406</v>
      </c>
      <c r="E30" s="26">
        <v>565325</v>
      </c>
      <c r="F30" s="204">
        <f t="shared" si="0"/>
        <v>1.1302747487834</v>
      </c>
      <c r="G30" s="5"/>
    </row>
  </sheetData>
  <mergeCells count="7">
    <mergeCell ref="A2:F2"/>
    <mergeCell ref="E3:F3"/>
    <mergeCell ref="A4:A5"/>
    <mergeCell ref="B4:B5"/>
    <mergeCell ref="C4:C5"/>
    <mergeCell ref="E4:E5"/>
    <mergeCell ref="F4:F5"/>
  </mergeCells>
  <pageMargins left="0.7" right="0.7" top="0.75" bottom="0.75" header="0.3" footer="0.3"/>
  <pageSetup paperSize="9" scale="9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3"/>
  <sheetViews>
    <sheetView workbookViewId="0">
      <selection activeCell="B16" sqref="B16"/>
    </sheetView>
  </sheetViews>
  <sheetFormatPr defaultColWidth="12.6333333333333" defaultRowHeight="14.25" customHeight="1"/>
  <cols>
    <col min="1" max="1" width="75.6333333333333" style="185" customWidth="1"/>
    <col min="2" max="2" width="45.6333333333333" style="185" customWidth="1"/>
    <col min="3" max="251" width="12.6333333333333" style="185"/>
    <col min="252" max="255" width="12.6333333333333" style="186"/>
    <col min="256" max="256" width="39.3833333333333" style="186" customWidth="1"/>
    <col min="257" max="257" width="21.1333333333333" style="186" customWidth="1"/>
    <col min="258" max="258" width="23.5" style="186" customWidth="1"/>
    <col min="259" max="511" width="12.6333333333333" style="186"/>
    <col min="512" max="512" width="39.3833333333333" style="186" customWidth="1"/>
    <col min="513" max="513" width="21.1333333333333" style="186" customWidth="1"/>
    <col min="514" max="514" width="23.5" style="186" customWidth="1"/>
    <col min="515" max="767" width="12.6333333333333" style="186"/>
    <col min="768" max="768" width="39.3833333333333" style="186" customWidth="1"/>
    <col min="769" max="769" width="21.1333333333333" style="186" customWidth="1"/>
    <col min="770" max="770" width="23.5" style="186" customWidth="1"/>
    <col min="771" max="1023" width="12.6333333333333" style="186"/>
    <col min="1024" max="1024" width="39.3833333333333" style="186" customWidth="1"/>
    <col min="1025" max="1025" width="21.1333333333333" style="186" customWidth="1"/>
    <col min="1026" max="1026" width="23.5" style="186" customWidth="1"/>
    <col min="1027" max="1279" width="12.6333333333333" style="186"/>
    <col min="1280" max="1280" width="39.3833333333333" style="186" customWidth="1"/>
    <col min="1281" max="1281" width="21.1333333333333" style="186" customWidth="1"/>
    <col min="1282" max="1282" width="23.5" style="186" customWidth="1"/>
    <col min="1283" max="1535" width="12.6333333333333" style="186"/>
    <col min="1536" max="1536" width="39.3833333333333" style="186" customWidth="1"/>
    <col min="1537" max="1537" width="21.1333333333333" style="186" customWidth="1"/>
    <col min="1538" max="1538" width="23.5" style="186" customWidth="1"/>
    <col min="1539" max="1791" width="12.6333333333333" style="186"/>
    <col min="1792" max="1792" width="39.3833333333333" style="186" customWidth="1"/>
    <col min="1793" max="1793" width="21.1333333333333" style="186" customWidth="1"/>
    <col min="1794" max="1794" width="23.5" style="186" customWidth="1"/>
    <col min="1795" max="2047" width="12.6333333333333" style="186"/>
    <col min="2048" max="2048" width="39.3833333333333" style="186" customWidth="1"/>
    <col min="2049" max="2049" width="21.1333333333333" style="186" customWidth="1"/>
    <col min="2050" max="2050" width="23.5" style="186" customWidth="1"/>
    <col min="2051" max="2303" width="12.6333333333333" style="186"/>
    <col min="2304" max="2304" width="39.3833333333333" style="186" customWidth="1"/>
    <col min="2305" max="2305" width="21.1333333333333" style="186" customWidth="1"/>
    <col min="2306" max="2306" width="23.5" style="186" customWidth="1"/>
    <col min="2307" max="2559" width="12.6333333333333" style="186"/>
    <col min="2560" max="2560" width="39.3833333333333" style="186" customWidth="1"/>
    <col min="2561" max="2561" width="21.1333333333333" style="186" customWidth="1"/>
    <col min="2562" max="2562" width="23.5" style="186" customWidth="1"/>
    <col min="2563" max="2815" width="12.6333333333333" style="186"/>
    <col min="2816" max="2816" width="39.3833333333333" style="186" customWidth="1"/>
    <col min="2817" max="2817" width="21.1333333333333" style="186" customWidth="1"/>
    <col min="2818" max="2818" width="23.5" style="186" customWidth="1"/>
    <col min="2819" max="3071" width="12.6333333333333" style="186"/>
    <col min="3072" max="3072" width="39.3833333333333" style="186" customWidth="1"/>
    <col min="3073" max="3073" width="21.1333333333333" style="186" customWidth="1"/>
    <col min="3074" max="3074" width="23.5" style="186" customWidth="1"/>
    <col min="3075" max="3327" width="12.6333333333333" style="186"/>
    <col min="3328" max="3328" width="39.3833333333333" style="186" customWidth="1"/>
    <col min="3329" max="3329" width="21.1333333333333" style="186" customWidth="1"/>
    <col min="3330" max="3330" width="23.5" style="186" customWidth="1"/>
    <col min="3331" max="3583" width="12.6333333333333" style="186"/>
    <col min="3584" max="3584" width="39.3833333333333" style="186" customWidth="1"/>
    <col min="3585" max="3585" width="21.1333333333333" style="186" customWidth="1"/>
    <col min="3586" max="3586" width="23.5" style="186" customWidth="1"/>
    <col min="3587" max="3839" width="12.6333333333333" style="186"/>
    <col min="3840" max="3840" width="39.3833333333333" style="186" customWidth="1"/>
    <col min="3841" max="3841" width="21.1333333333333" style="186" customWidth="1"/>
    <col min="3842" max="3842" width="23.5" style="186" customWidth="1"/>
    <col min="3843" max="4095" width="12.6333333333333" style="186"/>
    <col min="4096" max="4096" width="39.3833333333333" style="186" customWidth="1"/>
    <col min="4097" max="4097" width="21.1333333333333" style="186" customWidth="1"/>
    <col min="4098" max="4098" width="23.5" style="186" customWidth="1"/>
    <col min="4099" max="4351" width="12.6333333333333" style="186"/>
    <col min="4352" max="4352" width="39.3833333333333" style="186" customWidth="1"/>
    <col min="4353" max="4353" width="21.1333333333333" style="186" customWidth="1"/>
    <col min="4354" max="4354" width="23.5" style="186" customWidth="1"/>
    <col min="4355" max="4607" width="12.6333333333333" style="186"/>
    <col min="4608" max="4608" width="39.3833333333333" style="186" customWidth="1"/>
    <col min="4609" max="4609" width="21.1333333333333" style="186" customWidth="1"/>
    <col min="4610" max="4610" width="23.5" style="186" customWidth="1"/>
    <col min="4611" max="4863" width="12.6333333333333" style="186"/>
    <col min="4864" max="4864" width="39.3833333333333" style="186" customWidth="1"/>
    <col min="4865" max="4865" width="21.1333333333333" style="186" customWidth="1"/>
    <col min="4866" max="4866" width="23.5" style="186" customWidth="1"/>
    <col min="4867" max="5119" width="12.6333333333333" style="186"/>
    <col min="5120" max="5120" width="39.3833333333333" style="186" customWidth="1"/>
    <col min="5121" max="5121" width="21.1333333333333" style="186" customWidth="1"/>
    <col min="5122" max="5122" width="23.5" style="186" customWidth="1"/>
    <col min="5123" max="5375" width="12.6333333333333" style="186"/>
    <col min="5376" max="5376" width="39.3833333333333" style="186" customWidth="1"/>
    <col min="5377" max="5377" width="21.1333333333333" style="186" customWidth="1"/>
    <col min="5378" max="5378" width="23.5" style="186" customWidth="1"/>
    <col min="5379" max="5631" width="12.6333333333333" style="186"/>
    <col min="5632" max="5632" width="39.3833333333333" style="186" customWidth="1"/>
    <col min="5633" max="5633" width="21.1333333333333" style="186" customWidth="1"/>
    <col min="5634" max="5634" width="23.5" style="186" customWidth="1"/>
    <col min="5635" max="5887" width="12.6333333333333" style="186"/>
    <col min="5888" max="5888" width="39.3833333333333" style="186" customWidth="1"/>
    <col min="5889" max="5889" width="21.1333333333333" style="186" customWidth="1"/>
    <col min="5890" max="5890" width="23.5" style="186" customWidth="1"/>
    <col min="5891" max="6143" width="12.6333333333333" style="186"/>
    <col min="6144" max="6144" width="39.3833333333333" style="186" customWidth="1"/>
    <col min="6145" max="6145" width="21.1333333333333" style="186" customWidth="1"/>
    <col min="6146" max="6146" width="23.5" style="186" customWidth="1"/>
    <col min="6147" max="6399" width="12.6333333333333" style="186"/>
    <col min="6400" max="6400" width="39.3833333333333" style="186" customWidth="1"/>
    <col min="6401" max="6401" width="21.1333333333333" style="186" customWidth="1"/>
    <col min="6402" max="6402" width="23.5" style="186" customWidth="1"/>
    <col min="6403" max="6655" width="12.6333333333333" style="186"/>
    <col min="6656" max="6656" width="39.3833333333333" style="186" customWidth="1"/>
    <col min="6657" max="6657" width="21.1333333333333" style="186" customWidth="1"/>
    <col min="6658" max="6658" width="23.5" style="186" customWidth="1"/>
    <col min="6659" max="6911" width="12.6333333333333" style="186"/>
    <col min="6912" max="6912" width="39.3833333333333" style="186" customWidth="1"/>
    <col min="6913" max="6913" width="21.1333333333333" style="186" customWidth="1"/>
    <col min="6914" max="6914" width="23.5" style="186" customWidth="1"/>
    <col min="6915" max="7167" width="12.6333333333333" style="186"/>
    <col min="7168" max="7168" width="39.3833333333333" style="186" customWidth="1"/>
    <col min="7169" max="7169" width="21.1333333333333" style="186" customWidth="1"/>
    <col min="7170" max="7170" width="23.5" style="186" customWidth="1"/>
    <col min="7171" max="7423" width="12.6333333333333" style="186"/>
    <col min="7424" max="7424" width="39.3833333333333" style="186" customWidth="1"/>
    <col min="7425" max="7425" width="21.1333333333333" style="186" customWidth="1"/>
    <col min="7426" max="7426" width="23.5" style="186" customWidth="1"/>
    <col min="7427" max="7679" width="12.6333333333333" style="186"/>
    <col min="7680" max="7680" width="39.3833333333333" style="186" customWidth="1"/>
    <col min="7681" max="7681" width="21.1333333333333" style="186" customWidth="1"/>
    <col min="7682" max="7682" width="23.5" style="186" customWidth="1"/>
    <col min="7683" max="7935" width="12.6333333333333" style="186"/>
    <col min="7936" max="7936" width="39.3833333333333" style="186" customWidth="1"/>
    <col min="7937" max="7937" width="21.1333333333333" style="186" customWidth="1"/>
    <col min="7938" max="7938" width="23.5" style="186" customWidth="1"/>
    <col min="7939" max="8191" width="12.6333333333333" style="186"/>
    <col min="8192" max="8192" width="39.3833333333333" style="186" customWidth="1"/>
    <col min="8193" max="8193" width="21.1333333333333" style="186" customWidth="1"/>
    <col min="8194" max="8194" width="23.5" style="186" customWidth="1"/>
    <col min="8195" max="8447" width="12.6333333333333" style="186"/>
    <col min="8448" max="8448" width="39.3833333333333" style="186" customWidth="1"/>
    <col min="8449" max="8449" width="21.1333333333333" style="186" customWidth="1"/>
    <col min="8450" max="8450" width="23.5" style="186" customWidth="1"/>
    <col min="8451" max="8703" width="12.6333333333333" style="186"/>
    <col min="8704" max="8704" width="39.3833333333333" style="186" customWidth="1"/>
    <col min="8705" max="8705" width="21.1333333333333" style="186" customWidth="1"/>
    <col min="8706" max="8706" width="23.5" style="186" customWidth="1"/>
    <col min="8707" max="8959" width="12.6333333333333" style="186"/>
    <col min="8960" max="8960" width="39.3833333333333" style="186" customWidth="1"/>
    <col min="8961" max="8961" width="21.1333333333333" style="186" customWidth="1"/>
    <col min="8962" max="8962" width="23.5" style="186" customWidth="1"/>
    <col min="8963" max="9215" width="12.6333333333333" style="186"/>
    <col min="9216" max="9216" width="39.3833333333333" style="186" customWidth="1"/>
    <col min="9217" max="9217" width="21.1333333333333" style="186" customWidth="1"/>
    <col min="9218" max="9218" width="23.5" style="186" customWidth="1"/>
    <col min="9219" max="9471" width="12.6333333333333" style="186"/>
    <col min="9472" max="9472" width="39.3833333333333" style="186" customWidth="1"/>
    <col min="9473" max="9473" width="21.1333333333333" style="186" customWidth="1"/>
    <col min="9474" max="9474" width="23.5" style="186" customWidth="1"/>
    <col min="9475" max="9727" width="12.6333333333333" style="186"/>
    <col min="9728" max="9728" width="39.3833333333333" style="186" customWidth="1"/>
    <col min="9729" max="9729" width="21.1333333333333" style="186" customWidth="1"/>
    <col min="9730" max="9730" width="23.5" style="186" customWidth="1"/>
    <col min="9731" max="9983" width="12.6333333333333" style="186"/>
    <col min="9984" max="9984" width="39.3833333333333" style="186" customWidth="1"/>
    <col min="9985" max="9985" width="21.1333333333333" style="186" customWidth="1"/>
    <col min="9986" max="9986" width="23.5" style="186" customWidth="1"/>
    <col min="9987" max="10239" width="12.6333333333333" style="186"/>
    <col min="10240" max="10240" width="39.3833333333333" style="186" customWidth="1"/>
    <col min="10241" max="10241" width="21.1333333333333" style="186" customWidth="1"/>
    <col min="10242" max="10242" width="23.5" style="186" customWidth="1"/>
    <col min="10243" max="10495" width="12.6333333333333" style="186"/>
    <col min="10496" max="10496" width="39.3833333333333" style="186" customWidth="1"/>
    <col min="10497" max="10497" width="21.1333333333333" style="186" customWidth="1"/>
    <col min="10498" max="10498" width="23.5" style="186" customWidth="1"/>
    <col min="10499" max="10751" width="12.6333333333333" style="186"/>
    <col min="10752" max="10752" width="39.3833333333333" style="186" customWidth="1"/>
    <col min="10753" max="10753" width="21.1333333333333" style="186" customWidth="1"/>
    <col min="10754" max="10754" width="23.5" style="186" customWidth="1"/>
    <col min="10755" max="11007" width="12.6333333333333" style="186"/>
    <col min="11008" max="11008" width="39.3833333333333" style="186" customWidth="1"/>
    <col min="11009" max="11009" width="21.1333333333333" style="186" customWidth="1"/>
    <col min="11010" max="11010" width="23.5" style="186" customWidth="1"/>
    <col min="11011" max="11263" width="12.6333333333333" style="186"/>
    <col min="11264" max="11264" width="39.3833333333333" style="186" customWidth="1"/>
    <col min="11265" max="11265" width="21.1333333333333" style="186" customWidth="1"/>
    <col min="11266" max="11266" width="23.5" style="186" customWidth="1"/>
    <col min="11267" max="11519" width="12.6333333333333" style="186"/>
    <col min="11520" max="11520" width="39.3833333333333" style="186" customWidth="1"/>
    <col min="11521" max="11521" width="21.1333333333333" style="186" customWidth="1"/>
    <col min="11522" max="11522" width="23.5" style="186" customWidth="1"/>
    <col min="11523" max="11775" width="12.6333333333333" style="186"/>
    <col min="11776" max="11776" width="39.3833333333333" style="186" customWidth="1"/>
    <col min="11777" max="11777" width="21.1333333333333" style="186" customWidth="1"/>
    <col min="11778" max="11778" width="23.5" style="186" customWidth="1"/>
    <col min="11779" max="12031" width="12.6333333333333" style="186"/>
    <col min="12032" max="12032" width="39.3833333333333" style="186" customWidth="1"/>
    <col min="12033" max="12033" width="21.1333333333333" style="186" customWidth="1"/>
    <col min="12034" max="12034" width="23.5" style="186" customWidth="1"/>
    <col min="12035" max="12287" width="12.6333333333333" style="186"/>
    <col min="12288" max="12288" width="39.3833333333333" style="186" customWidth="1"/>
    <col min="12289" max="12289" width="21.1333333333333" style="186" customWidth="1"/>
    <col min="12290" max="12290" width="23.5" style="186" customWidth="1"/>
    <col min="12291" max="12543" width="12.6333333333333" style="186"/>
    <col min="12544" max="12544" width="39.3833333333333" style="186" customWidth="1"/>
    <col min="12545" max="12545" width="21.1333333333333" style="186" customWidth="1"/>
    <col min="12546" max="12546" width="23.5" style="186" customWidth="1"/>
    <col min="12547" max="12799" width="12.6333333333333" style="186"/>
    <col min="12800" max="12800" width="39.3833333333333" style="186" customWidth="1"/>
    <col min="12801" max="12801" width="21.1333333333333" style="186" customWidth="1"/>
    <col min="12802" max="12802" width="23.5" style="186" customWidth="1"/>
    <col min="12803" max="13055" width="12.6333333333333" style="186"/>
    <col min="13056" max="13056" width="39.3833333333333" style="186" customWidth="1"/>
    <col min="13057" max="13057" width="21.1333333333333" style="186" customWidth="1"/>
    <col min="13058" max="13058" width="23.5" style="186" customWidth="1"/>
    <col min="13059" max="13311" width="12.6333333333333" style="186"/>
    <col min="13312" max="13312" width="39.3833333333333" style="186" customWidth="1"/>
    <col min="13313" max="13313" width="21.1333333333333" style="186" customWidth="1"/>
    <col min="13314" max="13314" width="23.5" style="186" customWidth="1"/>
    <col min="13315" max="13567" width="12.6333333333333" style="186"/>
    <col min="13568" max="13568" width="39.3833333333333" style="186" customWidth="1"/>
    <col min="13569" max="13569" width="21.1333333333333" style="186" customWidth="1"/>
    <col min="13570" max="13570" width="23.5" style="186" customWidth="1"/>
    <col min="13571" max="13823" width="12.6333333333333" style="186"/>
    <col min="13824" max="13824" width="39.3833333333333" style="186" customWidth="1"/>
    <col min="13825" max="13825" width="21.1333333333333" style="186" customWidth="1"/>
    <col min="13826" max="13826" width="23.5" style="186" customWidth="1"/>
    <col min="13827" max="14079" width="12.6333333333333" style="186"/>
    <col min="14080" max="14080" width="39.3833333333333" style="186" customWidth="1"/>
    <col min="14081" max="14081" width="21.1333333333333" style="186" customWidth="1"/>
    <col min="14082" max="14082" width="23.5" style="186" customWidth="1"/>
    <col min="14083" max="14335" width="12.6333333333333" style="186"/>
    <col min="14336" max="14336" width="39.3833333333333" style="186" customWidth="1"/>
    <col min="14337" max="14337" width="21.1333333333333" style="186" customWidth="1"/>
    <col min="14338" max="14338" width="23.5" style="186" customWidth="1"/>
    <col min="14339" max="14591" width="12.6333333333333" style="186"/>
    <col min="14592" max="14592" width="39.3833333333333" style="186" customWidth="1"/>
    <col min="14593" max="14593" width="21.1333333333333" style="186" customWidth="1"/>
    <col min="14594" max="14594" width="23.5" style="186" customWidth="1"/>
    <col min="14595" max="14847" width="12.6333333333333" style="186"/>
    <col min="14848" max="14848" width="39.3833333333333" style="186" customWidth="1"/>
    <col min="14849" max="14849" width="21.1333333333333" style="186" customWidth="1"/>
    <col min="14850" max="14850" width="23.5" style="186" customWidth="1"/>
    <col min="14851" max="15103" width="12.6333333333333" style="186"/>
    <col min="15104" max="15104" width="39.3833333333333" style="186" customWidth="1"/>
    <col min="15105" max="15105" width="21.1333333333333" style="186" customWidth="1"/>
    <col min="15106" max="15106" width="23.5" style="186" customWidth="1"/>
    <col min="15107" max="15359" width="12.6333333333333" style="186"/>
    <col min="15360" max="15360" width="39.3833333333333" style="186" customWidth="1"/>
    <col min="15361" max="15361" width="21.1333333333333" style="186" customWidth="1"/>
    <col min="15362" max="15362" width="23.5" style="186" customWidth="1"/>
    <col min="15363" max="15615" width="12.6333333333333" style="186"/>
    <col min="15616" max="15616" width="39.3833333333333" style="186" customWidth="1"/>
    <col min="15617" max="15617" width="21.1333333333333" style="186" customWidth="1"/>
    <col min="15618" max="15618" width="23.5" style="186" customWidth="1"/>
    <col min="15619" max="15871" width="12.6333333333333" style="186"/>
    <col min="15872" max="15872" width="39.3833333333333" style="186" customWidth="1"/>
    <col min="15873" max="15873" width="21.1333333333333" style="186" customWidth="1"/>
    <col min="15874" max="15874" width="23.5" style="186" customWidth="1"/>
    <col min="15875" max="16127" width="12.6333333333333" style="186"/>
    <col min="16128" max="16128" width="39.3833333333333" style="186" customWidth="1"/>
    <col min="16129" max="16129" width="21.1333333333333" style="186" customWidth="1"/>
    <col min="16130" max="16130" width="23.5" style="186" customWidth="1"/>
    <col min="16131" max="16384" width="12.6333333333333" style="186"/>
  </cols>
  <sheetData>
    <row r="1" s="185" customFormat="1" ht="28.15" customHeight="1" spans="1:2">
      <c r="A1" s="187" t="s">
        <v>64</v>
      </c>
      <c r="B1" s="187"/>
    </row>
    <row r="2" s="185" customFormat="1" ht="30" customHeight="1" spans="1:2">
      <c r="A2" s="187"/>
      <c r="B2" s="187"/>
    </row>
    <row r="3" s="185" customFormat="1" ht="26.45" customHeight="1" spans="1:2">
      <c r="A3" s="188"/>
      <c r="B3" s="189" t="s">
        <v>1</v>
      </c>
    </row>
    <row r="4" s="185" customFormat="1" ht="27" customHeight="1" spans="1:2">
      <c r="A4" s="190" t="s">
        <v>65</v>
      </c>
      <c r="B4" s="191" t="s">
        <v>35</v>
      </c>
    </row>
    <row r="5" s="185" customFormat="1" ht="27" customHeight="1" spans="1:2">
      <c r="A5" s="192" t="s">
        <v>66</v>
      </c>
      <c r="B5" s="193">
        <v>150460</v>
      </c>
    </row>
    <row r="6" s="185" customFormat="1" ht="25.9" customHeight="1" spans="1:2">
      <c r="A6" s="192" t="s">
        <v>67</v>
      </c>
      <c r="B6" s="194">
        <v>144500</v>
      </c>
    </row>
    <row r="7" s="185" customFormat="1" ht="25.9" customHeight="1" spans="1:2">
      <c r="A7" s="192" t="s">
        <v>68</v>
      </c>
      <c r="B7" s="194">
        <v>22700</v>
      </c>
    </row>
    <row r="8" s="185" customFormat="1" ht="25.9" customHeight="1" spans="1:2">
      <c r="A8" s="192" t="s">
        <v>69</v>
      </c>
      <c r="B8" s="194">
        <v>5670</v>
      </c>
    </row>
    <row r="9" s="186" customFormat="1" ht="25.9" customHeight="1" spans="1:251">
      <c r="A9" s="185"/>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5"/>
      <c r="DB9" s="185"/>
      <c r="DC9" s="185"/>
      <c r="DD9" s="185"/>
      <c r="DE9" s="185"/>
      <c r="DF9" s="185"/>
      <c r="DG9" s="185"/>
      <c r="DH9" s="185"/>
      <c r="DI9" s="185"/>
      <c r="DJ9" s="185"/>
      <c r="DK9" s="185"/>
      <c r="DL9" s="185"/>
      <c r="DM9" s="185"/>
      <c r="DN9" s="185"/>
      <c r="DO9" s="185"/>
      <c r="DP9" s="185"/>
      <c r="DQ9" s="185"/>
      <c r="DR9" s="185"/>
      <c r="DS9" s="185"/>
      <c r="DT9" s="185"/>
      <c r="DU9" s="185"/>
      <c r="DV9" s="185"/>
      <c r="DW9" s="185"/>
      <c r="DX9" s="185"/>
      <c r="DY9" s="185"/>
      <c r="DZ9" s="185"/>
      <c r="EA9" s="185"/>
      <c r="EB9" s="185"/>
      <c r="EC9" s="185"/>
      <c r="ED9" s="185"/>
      <c r="EE9" s="185"/>
      <c r="EF9" s="185"/>
      <c r="EG9" s="185"/>
      <c r="EH9" s="185"/>
      <c r="EI9" s="185"/>
      <c r="EJ9" s="185"/>
      <c r="EK9" s="185"/>
      <c r="EL9" s="185"/>
      <c r="EM9" s="185"/>
      <c r="EN9" s="185"/>
      <c r="EO9" s="185"/>
      <c r="EP9" s="185"/>
      <c r="EQ9" s="185"/>
      <c r="ER9" s="185"/>
      <c r="ES9" s="185"/>
      <c r="ET9" s="185"/>
      <c r="EU9" s="185"/>
      <c r="EV9" s="185"/>
      <c r="EW9" s="185"/>
      <c r="EX9" s="185"/>
      <c r="EY9" s="185"/>
      <c r="EZ9" s="185"/>
      <c r="FA9" s="185"/>
      <c r="FB9" s="185"/>
      <c r="FC9" s="185"/>
      <c r="FD9" s="185"/>
      <c r="FE9" s="185"/>
      <c r="FF9" s="185"/>
      <c r="FG9" s="185"/>
      <c r="FH9" s="185"/>
      <c r="FI9" s="185"/>
      <c r="FJ9" s="185"/>
      <c r="FK9" s="185"/>
      <c r="FL9" s="185"/>
      <c r="FM9" s="185"/>
      <c r="FN9" s="185"/>
      <c r="FO9" s="185"/>
      <c r="FP9" s="185"/>
      <c r="FQ9" s="185"/>
      <c r="FR9" s="185"/>
      <c r="FS9" s="185"/>
      <c r="FT9" s="185"/>
      <c r="FU9" s="185"/>
      <c r="FV9" s="185"/>
      <c r="FW9" s="185"/>
      <c r="FX9" s="185"/>
      <c r="FY9" s="185"/>
      <c r="FZ9" s="185"/>
      <c r="GA9" s="185"/>
      <c r="GB9" s="185"/>
      <c r="GC9" s="185"/>
      <c r="GD9" s="185"/>
      <c r="GE9" s="185"/>
      <c r="GF9" s="185"/>
      <c r="GG9" s="185"/>
      <c r="GH9" s="185"/>
      <c r="GI9" s="185"/>
      <c r="GJ9" s="185"/>
      <c r="GK9" s="185"/>
      <c r="GL9" s="185"/>
      <c r="GM9" s="185"/>
      <c r="GN9" s="185"/>
      <c r="GO9" s="185"/>
      <c r="GP9" s="185"/>
      <c r="GQ9" s="185"/>
      <c r="GR9" s="185"/>
      <c r="GS9" s="185"/>
      <c r="GT9" s="185"/>
      <c r="GU9" s="185"/>
      <c r="GV9" s="185"/>
      <c r="GW9" s="185"/>
      <c r="GX9" s="185"/>
      <c r="GY9" s="185"/>
      <c r="GZ9" s="185"/>
      <c r="HA9" s="185"/>
      <c r="HB9" s="185"/>
      <c r="HC9" s="185"/>
      <c r="HD9" s="185"/>
      <c r="HE9" s="185"/>
      <c r="HF9" s="185"/>
      <c r="HG9" s="185"/>
      <c r="HH9" s="185"/>
      <c r="HI9" s="185"/>
      <c r="HJ9" s="185"/>
      <c r="HK9" s="185"/>
      <c r="HL9" s="185"/>
      <c r="HM9" s="185"/>
      <c r="HN9" s="185"/>
      <c r="HO9" s="185"/>
      <c r="HP9" s="185"/>
      <c r="HQ9" s="185"/>
      <c r="HR9" s="185"/>
      <c r="HS9" s="185"/>
      <c r="HT9" s="185"/>
      <c r="HU9" s="185"/>
      <c r="HV9" s="185"/>
      <c r="HW9" s="185"/>
      <c r="HX9" s="185"/>
      <c r="HY9" s="185"/>
      <c r="HZ9" s="185"/>
      <c r="IA9" s="185"/>
      <c r="IB9" s="185"/>
      <c r="IC9" s="185"/>
      <c r="ID9" s="185"/>
      <c r="IE9" s="185"/>
      <c r="IF9" s="185"/>
      <c r="IG9" s="185"/>
      <c r="IH9" s="185"/>
      <c r="II9" s="185"/>
      <c r="IJ9" s="185"/>
      <c r="IK9" s="185"/>
      <c r="IL9" s="185"/>
      <c r="IM9" s="185"/>
      <c r="IN9" s="185"/>
      <c r="IO9" s="185"/>
      <c r="IP9" s="185"/>
      <c r="IQ9" s="185"/>
    </row>
    <row r="10" s="186" customFormat="1" ht="25.9" customHeight="1" spans="1:251">
      <c r="A10" s="185"/>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c r="FE10" s="185"/>
      <c r="FF10" s="185"/>
      <c r="FG10" s="185"/>
      <c r="FH10" s="185"/>
      <c r="FI10" s="185"/>
      <c r="FJ10" s="185"/>
      <c r="FK10" s="185"/>
      <c r="FL10" s="185"/>
      <c r="FM10" s="185"/>
      <c r="FN10" s="185"/>
      <c r="FO10" s="185"/>
      <c r="FP10" s="185"/>
      <c r="FQ10" s="185"/>
      <c r="FR10" s="185"/>
      <c r="FS10" s="185"/>
      <c r="FT10" s="185"/>
      <c r="FU10" s="185"/>
      <c r="FV10" s="185"/>
      <c r="FW10" s="185"/>
      <c r="FX10" s="185"/>
      <c r="FY10" s="185"/>
      <c r="FZ10" s="185"/>
      <c r="GA10" s="185"/>
      <c r="GB10" s="185"/>
      <c r="GC10" s="185"/>
      <c r="GD10" s="185"/>
      <c r="GE10" s="185"/>
      <c r="GF10" s="185"/>
      <c r="GG10" s="185"/>
      <c r="GH10" s="185"/>
      <c r="GI10" s="185"/>
      <c r="GJ10" s="185"/>
      <c r="GK10" s="185"/>
      <c r="GL10" s="185"/>
      <c r="GM10" s="185"/>
      <c r="GN10" s="185"/>
      <c r="GO10" s="185"/>
      <c r="GP10" s="185"/>
      <c r="GQ10" s="185"/>
      <c r="GR10" s="185"/>
      <c r="GS10" s="185"/>
      <c r="GT10" s="185"/>
      <c r="GU10" s="185"/>
      <c r="GV10" s="185"/>
      <c r="GW10" s="185"/>
      <c r="GX10" s="185"/>
      <c r="GY10" s="185"/>
      <c r="GZ10" s="185"/>
      <c r="HA10" s="185"/>
      <c r="HB10" s="185"/>
      <c r="HC10" s="185"/>
      <c r="HD10" s="185"/>
      <c r="HE10" s="185"/>
      <c r="HF10" s="185"/>
      <c r="HG10" s="185"/>
      <c r="HH10" s="185"/>
      <c r="HI10" s="185"/>
      <c r="HJ10" s="185"/>
      <c r="HK10" s="185"/>
      <c r="HL10" s="185"/>
      <c r="HM10" s="185"/>
      <c r="HN10" s="185"/>
      <c r="HO10" s="185"/>
      <c r="HP10" s="185"/>
      <c r="HQ10" s="185"/>
      <c r="HR10" s="185"/>
      <c r="HS10" s="185"/>
      <c r="HT10" s="185"/>
      <c r="HU10" s="185"/>
      <c r="HV10" s="185"/>
      <c r="HW10" s="185"/>
      <c r="HX10" s="185"/>
      <c r="HY10" s="185"/>
      <c r="HZ10" s="185"/>
      <c r="IA10" s="185"/>
      <c r="IB10" s="185"/>
      <c r="IC10" s="185"/>
      <c r="ID10" s="185"/>
      <c r="IE10" s="185"/>
      <c r="IF10" s="185"/>
      <c r="IG10" s="185"/>
      <c r="IH10" s="185"/>
      <c r="II10" s="185"/>
      <c r="IJ10" s="185"/>
      <c r="IK10" s="185"/>
      <c r="IL10" s="185"/>
      <c r="IM10" s="185"/>
      <c r="IN10" s="185"/>
      <c r="IO10" s="185"/>
      <c r="IP10" s="185"/>
      <c r="IQ10" s="185"/>
    </row>
    <row r="11" s="186" customFormat="1" ht="25.9" customHeight="1" spans="1:25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c r="FE11" s="185"/>
      <c r="FF11" s="185"/>
      <c r="FG11" s="185"/>
      <c r="FH11" s="185"/>
      <c r="FI11" s="185"/>
      <c r="FJ11" s="185"/>
      <c r="FK11" s="185"/>
      <c r="FL11" s="185"/>
      <c r="FM11" s="185"/>
      <c r="FN11" s="185"/>
      <c r="FO11" s="185"/>
      <c r="FP11" s="185"/>
      <c r="FQ11" s="185"/>
      <c r="FR11" s="185"/>
      <c r="FS11" s="185"/>
      <c r="FT11" s="185"/>
      <c r="FU11" s="185"/>
      <c r="FV11" s="185"/>
      <c r="FW11" s="185"/>
      <c r="FX11" s="185"/>
      <c r="FY11" s="185"/>
      <c r="FZ11" s="185"/>
      <c r="GA11" s="185"/>
      <c r="GB11" s="185"/>
      <c r="GC11" s="185"/>
      <c r="GD11" s="185"/>
      <c r="GE11" s="185"/>
      <c r="GF11" s="185"/>
      <c r="GG11" s="185"/>
      <c r="GH11" s="185"/>
      <c r="GI11" s="185"/>
      <c r="GJ11" s="185"/>
      <c r="GK11" s="185"/>
      <c r="GL11" s="185"/>
      <c r="GM11" s="185"/>
      <c r="GN11" s="185"/>
      <c r="GO11" s="185"/>
      <c r="GP11" s="185"/>
      <c r="GQ11" s="185"/>
      <c r="GR11" s="185"/>
      <c r="GS11" s="185"/>
      <c r="GT11" s="185"/>
      <c r="GU11" s="185"/>
      <c r="GV11" s="185"/>
      <c r="GW11" s="185"/>
      <c r="GX11" s="185"/>
      <c r="GY11" s="185"/>
      <c r="GZ11" s="185"/>
      <c r="HA11" s="185"/>
      <c r="HB11" s="185"/>
      <c r="HC11" s="185"/>
      <c r="HD11" s="185"/>
      <c r="HE11" s="185"/>
      <c r="HF11" s="185"/>
      <c r="HG11" s="185"/>
      <c r="HH11" s="185"/>
      <c r="HI11" s="185"/>
      <c r="HJ11" s="185"/>
      <c r="HK11" s="185"/>
      <c r="HL11" s="185"/>
      <c r="HM11" s="185"/>
      <c r="HN11" s="185"/>
      <c r="HO11" s="185"/>
      <c r="HP11" s="185"/>
      <c r="HQ11" s="185"/>
      <c r="HR11" s="185"/>
      <c r="HS11" s="185"/>
      <c r="HT11" s="185"/>
      <c r="HU11" s="185"/>
      <c r="HV11" s="185"/>
      <c r="HW11" s="185"/>
      <c r="HX11" s="185"/>
      <c r="HY11" s="185"/>
      <c r="HZ11" s="185"/>
      <c r="IA11" s="185"/>
      <c r="IB11" s="185"/>
      <c r="IC11" s="185"/>
      <c r="ID11" s="185"/>
      <c r="IE11" s="185"/>
      <c r="IF11" s="185"/>
      <c r="IG11" s="185"/>
      <c r="IH11" s="185"/>
      <c r="II11" s="185"/>
      <c r="IJ11" s="185"/>
      <c r="IK11" s="185"/>
      <c r="IL11" s="185"/>
      <c r="IM11" s="185"/>
      <c r="IN11" s="185"/>
      <c r="IO11" s="185"/>
      <c r="IP11" s="185"/>
      <c r="IQ11" s="185"/>
    </row>
    <row r="12" s="186" customFormat="1" ht="25.9" customHeight="1" spans="1:251">
      <c r="A12" s="185"/>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row>
    <row r="13" s="186" customFormat="1" ht="25.9" customHeight="1" spans="1:251">
      <c r="A13" s="185"/>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row>
  </sheetData>
  <mergeCells count="1">
    <mergeCell ref="A1:B2"/>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C5" sqref="C5"/>
    </sheetView>
  </sheetViews>
  <sheetFormatPr defaultColWidth="8.5" defaultRowHeight="18.75" customHeight="1" outlineLevelRow="4" outlineLevelCol="5"/>
  <cols>
    <col min="1" max="1" width="21.6333333333333" style="175" customWidth="1"/>
    <col min="2" max="3" width="44.6333333333333" style="175" customWidth="1"/>
    <col min="4" max="16384" width="8.5" style="175"/>
  </cols>
  <sheetData>
    <row r="1" s="175" customFormat="1" ht="18" customHeight="1" spans="1:1">
      <c r="A1" s="176"/>
    </row>
    <row r="2" s="175" customFormat="1" ht="24" customHeight="1" spans="1:3">
      <c r="A2" s="177" t="s">
        <v>70</v>
      </c>
      <c r="B2" s="177"/>
      <c r="C2" s="177"/>
    </row>
    <row r="3" s="175" customFormat="1" ht="25.5" customHeight="1" spans="1:6">
      <c r="A3" s="179"/>
      <c r="B3" s="179"/>
      <c r="C3" s="179" t="s">
        <v>1</v>
      </c>
      <c r="D3" s="180"/>
      <c r="E3" s="180"/>
      <c r="F3" s="180"/>
    </row>
    <row r="4" s="175" customFormat="1" ht="25.5" customHeight="1" spans="1:3">
      <c r="A4" s="181" t="s">
        <v>71</v>
      </c>
      <c r="B4" s="182" t="s">
        <v>72</v>
      </c>
      <c r="C4" s="182" t="s">
        <v>73</v>
      </c>
    </row>
    <row r="5" s="175" customFormat="1" ht="25.5" customHeight="1" spans="1:3">
      <c r="A5" s="183" t="s">
        <v>74</v>
      </c>
      <c r="B5" s="195">
        <v>150460</v>
      </c>
      <c r="C5" s="195">
        <v>144500</v>
      </c>
    </row>
  </sheetData>
  <mergeCells count="1">
    <mergeCell ref="A2:C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3"/>
  <sheetViews>
    <sheetView workbookViewId="0">
      <selection activeCell="B8" sqref="B8"/>
    </sheetView>
  </sheetViews>
  <sheetFormatPr defaultColWidth="12.6333333333333" defaultRowHeight="14.25" customHeight="1"/>
  <cols>
    <col min="1" max="1" width="75.6333333333333" style="185" customWidth="1"/>
    <col min="2" max="2" width="45.6333333333333" style="185" customWidth="1"/>
    <col min="3" max="251" width="12.6333333333333" style="185"/>
    <col min="252" max="255" width="12.6333333333333" style="186"/>
    <col min="256" max="256" width="39.3833333333333" style="186" customWidth="1"/>
    <col min="257" max="257" width="21.1333333333333" style="186" customWidth="1"/>
    <col min="258" max="258" width="23.5" style="186" customWidth="1"/>
    <col min="259" max="511" width="12.6333333333333" style="186"/>
    <col min="512" max="512" width="39.3833333333333" style="186" customWidth="1"/>
    <col min="513" max="513" width="21.1333333333333" style="186" customWidth="1"/>
    <col min="514" max="514" width="23.5" style="186" customWidth="1"/>
    <col min="515" max="767" width="12.6333333333333" style="186"/>
    <col min="768" max="768" width="39.3833333333333" style="186" customWidth="1"/>
    <col min="769" max="769" width="21.1333333333333" style="186" customWidth="1"/>
    <col min="770" max="770" width="23.5" style="186" customWidth="1"/>
    <col min="771" max="1023" width="12.6333333333333" style="186"/>
    <col min="1024" max="1024" width="39.3833333333333" style="186" customWidth="1"/>
    <col min="1025" max="1025" width="21.1333333333333" style="186" customWidth="1"/>
    <col min="1026" max="1026" width="23.5" style="186" customWidth="1"/>
    <col min="1027" max="1279" width="12.6333333333333" style="186"/>
    <col min="1280" max="1280" width="39.3833333333333" style="186" customWidth="1"/>
    <col min="1281" max="1281" width="21.1333333333333" style="186" customWidth="1"/>
    <col min="1282" max="1282" width="23.5" style="186" customWidth="1"/>
    <col min="1283" max="1535" width="12.6333333333333" style="186"/>
    <col min="1536" max="1536" width="39.3833333333333" style="186" customWidth="1"/>
    <col min="1537" max="1537" width="21.1333333333333" style="186" customWidth="1"/>
    <col min="1538" max="1538" width="23.5" style="186" customWidth="1"/>
    <col min="1539" max="1791" width="12.6333333333333" style="186"/>
    <col min="1792" max="1792" width="39.3833333333333" style="186" customWidth="1"/>
    <col min="1793" max="1793" width="21.1333333333333" style="186" customWidth="1"/>
    <col min="1794" max="1794" width="23.5" style="186" customWidth="1"/>
    <col min="1795" max="2047" width="12.6333333333333" style="186"/>
    <col min="2048" max="2048" width="39.3833333333333" style="186" customWidth="1"/>
    <col min="2049" max="2049" width="21.1333333333333" style="186" customWidth="1"/>
    <col min="2050" max="2050" width="23.5" style="186" customWidth="1"/>
    <col min="2051" max="2303" width="12.6333333333333" style="186"/>
    <col min="2304" max="2304" width="39.3833333333333" style="186" customWidth="1"/>
    <col min="2305" max="2305" width="21.1333333333333" style="186" customWidth="1"/>
    <col min="2306" max="2306" width="23.5" style="186" customWidth="1"/>
    <col min="2307" max="2559" width="12.6333333333333" style="186"/>
    <col min="2560" max="2560" width="39.3833333333333" style="186" customWidth="1"/>
    <col min="2561" max="2561" width="21.1333333333333" style="186" customWidth="1"/>
    <col min="2562" max="2562" width="23.5" style="186" customWidth="1"/>
    <col min="2563" max="2815" width="12.6333333333333" style="186"/>
    <col min="2816" max="2816" width="39.3833333333333" style="186" customWidth="1"/>
    <col min="2817" max="2817" width="21.1333333333333" style="186" customWidth="1"/>
    <col min="2818" max="2818" width="23.5" style="186" customWidth="1"/>
    <col min="2819" max="3071" width="12.6333333333333" style="186"/>
    <col min="3072" max="3072" width="39.3833333333333" style="186" customWidth="1"/>
    <col min="3073" max="3073" width="21.1333333333333" style="186" customWidth="1"/>
    <col min="3074" max="3074" width="23.5" style="186" customWidth="1"/>
    <col min="3075" max="3327" width="12.6333333333333" style="186"/>
    <col min="3328" max="3328" width="39.3833333333333" style="186" customWidth="1"/>
    <col min="3329" max="3329" width="21.1333333333333" style="186" customWidth="1"/>
    <col min="3330" max="3330" width="23.5" style="186" customWidth="1"/>
    <col min="3331" max="3583" width="12.6333333333333" style="186"/>
    <col min="3584" max="3584" width="39.3833333333333" style="186" customWidth="1"/>
    <col min="3585" max="3585" width="21.1333333333333" style="186" customWidth="1"/>
    <col min="3586" max="3586" width="23.5" style="186" customWidth="1"/>
    <col min="3587" max="3839" width="12.6333333333333" style="186"/>
    <col min="3840" max="3840" width="39.3833333333333" style="186" customWidth="1"/>
    <col min="3841" max="3841" width="21.1333333333333" style="186" customWidth="1"/>
    <col min="3842" max="3842" width="23.5" style="186" customWidth="1"/>
    <col min="3843" max="4095" width="12.6333333333333" style="186"/>
    <col min="4096" max="4096" width="39.3833333333333" style="186" customWidth="1"/>
    <col min="4097" max="4097" width="21.1333333333333" style="186" customWidth="1"/>
    <col min="4098" max="4098" width="23.5" style="186" customWidth="1"/>
    <col min="4099" max="4351" width="12.6333333333333" style="186"/>
    <col min="4352" max="4352" width="39.3833333333333" style="186" customWidth="1"/>
    <col min="4353" max="4353" width="21.1333333333333" style="186" customWidth="1"/>
    <col min="4354" max="4354" width="23.5" style="186" customWidth="1"/>
    <col min="4355" max="4607" width="12.6333333333333" style="186"/>
    <col min="4608" max="4608" width="39.3833333333333" style="186" customWidth="1"/>
    <col min="4609" max="4609" width="21.1333333333333" style="186" customWidth="1"/>
    <col min="4610" max="4610" width="23.5" style="186" customWidth="1"/>
    <col min="4611" max="4863" width="12.6333333333333" style="186"/>
    <col min="4864" max="4864" width="39.3833333333333" style="186" customWidth="1"/>
    <col min="4865" max="4865" width="21.1333333333333" style="186" customWidth="1"/>
    <col min="4866" max="4866" width="23.5" style="186" customWidth="1"/>
    <col min="4867" max="5119" width="12.6333333333333" style="186"/>
    <col min="5120" max="5120" width="39.3833333333333" style="186" customWidth="1"/>
    <col min="5121" max="5121" width="21.1333333333333" style="186" customWidth="1"/>
    <col min="5122" max="5122" width="23.5" style="186" customWidth="1"/>
    <col min="5123" max="5375" width="12.6333333333333" style="186"/>
    <col min="5376" max="5376" width="39.3833333333333" style="186" customWidth="1"/>
    <col min="5377" max="5377" width="21.1333333333333" style="186" customWidth="1"/>
    <col min="5378" max="5378" width="23.5" style="186" customWidth="1"/>
    <col min="5379" max="5631" width="12.6333333333333" style="186"/>
    <col min="5632" max="5632" width="39.3833333333333" style="186" customWidth="1"/>
    <col min="5633" max="5633" width="21.1333333333333" style="186" customWidth="1"/>
    <col min="5634" max="5634" width="23.5" style="186" customWidth="1"/>
    <col min="5635" max="5887" width="12.6333333333333" style="186"/>
    <col min="5888" max="5888" width="39.3833333333333" style="186" customWidth="1"/>
    <col min="5889" max="5889" width="21.1333333333333" style="186" customWidth="1"/>
    <col min="5890" max="5890" width="23.5" style="186" customWidth="1"/>
    <col min="5891" max="6143" width="12.6333333333333" style="186"/>
    <col min="6144" max="6144" width="39.3833333333333" style="186" customWidth="1"/>
    <col min="6145" max="6145" width="21.1333333333333" style="186" customWidth="1"/>
    <col min="6146" max="6146" width="23.5" style="186" customWidth="1"/>
    <col min="6147" max="6399" width="12.6333333333333" style="186"/>
    <col min="6400" max="6400" width="39.3833333333333" style="186" customWidth="1"/>
    <col min="6401" max="6401" width="21.1333333333333" style="186" customWidth="1"/>
    <col min="6402" max="6402" width="23.5" style="186" customWidth="1"/>
    <col min="6403" max="6655" width="12.6333333333333" style="186"/>
    <col min="6656" max="6656" width="39.3833333333333" style="186" customWidth="1"/>
    <col min="6657" max="6657" width="21.1333333333333" style="186" customWidth="1"/>
    <col min="6658" max="6658" width="23.5" style="186" customWidth="1"/>
    <col min="6659" max="6911" width="12.6333333333333" style="186"/>
    <col min="6912" max="6912" width="39.3833333333333" style="186" customWidth="1"/>
    <col min="6913" max="6913" width="21.1333333333333" style="186" customWidth="1"/>
    <col min="6914" max="6914" width="23.5" style="186" customWidth="1"/>
    <col min="6915" max="7167" width="12.6333333333333" style="186"/>
    <col min="7168" max="7168" width="39.3833333333333" style="186" customWidth="1"/>
    <col min="7169" max="7169" width="21.1333333333333" style="186" customWidth="1"/>
    <col min="7170" max="7170" width="23.5" style="186" customWidth="1"/>
    <col min="7171" max="7423" width="12.6333333333333" style="186"/>
    <col min="7424" max="7424" width="39.3833333333333" style="186" customWidth="1"/>
    <col min="7425" max="7425" width="21.1333333333333" style="186" customWidth="1"/>
    <col min="7426" max="7426" width="23.5" style="186" customWidth="1"/>
    <col min="7427" max="7679" width="12.6333333333333" style="186"/>
    <col min="7680" max="7680" width="39.3833333333333" style="186" customWidth="1"/>
    <col min="7681" max="7681" width="21.1333333333333" style="186" customWidth="1"/>
    <col min="7682" max="7682" width="23.5" style="186" customWidth="1"/>
    <col min="7683" max="7935" width="12.6333333333333" style="186"/>
    <col min="7936" max="7936" width="39.3833333333333" style="186" customWidth="1"/>
    <col min="7937" max="7937" width="21.1333333333333" style="186" customWidth="1"/>
    <col min="7938" max="7938" width="23.5" style="186" customWidth="1"/>
    <col min="7939" max="8191" width="12.6333333333333" style="186"/>
    <col min="8192" max="8192" width="39.3833333333333" style="186" customWidth="1"/>
    <col min="8193" max="8193" width="21.1333333333333" style="186" customWidth="1"/>
    <col min="8194" max="8194" width="23.5" style="186" customWidth="1"/>
    <col min="8195" max="8447" width="12.6333333333333" style="186"/>
    <col min="8448" max="8448" width="39.3833333333333" style="186" customWidth="1"/>
    <col min="8449" max="8449" width="21.1333333333333" style="186" customWidth="1"/>
    <col min="8450" max="8450" width="23.5" style="186" customWidth="1"/>
    <col min="8451" max="8703" width="12.6333333333333" style="186"/>
    <col min="8704" max="8704" width="39.3833333333333" style="186" customWidth="1"/>
    <col min="8705" max="8705" width="21.1333333333333" style="186" customWidth="1"/>
    <col min="8706" max="8706" width="23.5" style="186" customWidth="1"/>
    <col min="8707" max="8959" width="12.6333333333333" style="186"/>
    <col min="8960" max="8960" width="39.3833333333333" style="186" customWidth="1"/>
    <col min="8961" max="8961" width="21.1333333333333" style="186" customWidth="1"/>
    <col min="8962" max="8962" width="23.5" style="186" customWidth="1"/>
    <col min="8963" max="9215" width="12.6333333333333" style="186"/>
    <col min="9216" max="9216" width="39.3833333333333" style="186" customWidth="1"/>
    <col min="9217" max="9217" width="21.1333333333333" style="186" customWidth="1"/>
    <col min="9218" max="9218" width="23.5" style="186" customWidth="1"/>
    <col min="9219" max="9471" width="12.6333333333333" style="186"/>
    <col min="9472" max="9472" width="39.3833333333333" style="186" customWidth="1"/>
    <col min="9473" max="9473" width="21.1333333333333" style="186" customWidth="1"/>
    <col min="9474" max="9474" width="23.5" style="186" customWidth="1"/>
    <col min="9475" max="9727" width="12.6333333333333" style="186"/>
    <col min="9728" max="9728" width="39.3833333333333" style="186" customWidth="1"/>
    <col min="9729" max="9729" width="21.1333333333333" style="186" customWidth="1"/>
    <col min="9730" max="9730" width="23.5" style="186" customWidth="1"/>
    <col min="9731" max="9983" width="12.6333333333333" style="186"/>
    <col min="9984" max="9984" width="39.3833333333333" style="186" customWidth="1"/>
    <col min="9985" max="9985" width="21.1333333333333" style="186" customWidth="1"/>
    <col min="9986" max="9986" width="23.5" style="186" customWidth="1"/>
    <col min="9987" max="10239" width="12.6333333333333" style="186"/>
    <col min="10240" max="10240" width="39.3833333333333" style="186" customWidth="1"/>
    <col min="10241" max="10241" width="21.1333333333333" style="186" customWidth="1"/>
    <col min="10242" max="10242" width="23.5" style="186" customWidth="1"/>
    <col min="10243" max="10495" width="12.6333333333333" style="186"/>
    <col min="10496" max="10496" width="39.3833333333333" style="186" customWidth="1"/>
    <col min="10497" max="10497" width="21.1333333333333" style="186" customWidth="1"/>
    <col min="10498" max="10498" width="23.5" style="186" customWidth="1"/>
    <col min="10499" max="10751" width="12.6333333333333" style="186"/>
    <col min="10752" max="10752" width="39.3833333333333" style="186" customWidth="1"/>
    <col min="10753" max="10753" width="21.1333333333333" style="186" customWidth="1"/>
    <col min="10754" max="10754" width="23.5" style="186" customWidth="1"/>
    <col min="10755" max="11007" width="12.6333333333333" style="186"/>
    <col min="11008" max="11008" width="39.3833333333333" style="186" customWidth="1"/>
    <col min="11009" max="11009" width="21.1333333333333" style="186" customWidth="1"/>
    <col min="11010" max="11010" width="23.5" style="186" customWidth="1"/>
    <col min="11011" max="11263" width="12.6333333333333" style="186"/>
    <col min="11264" max="11264" width="39.3833333333333" style="186" customWidth="1"/>
    <col min="11265" max="11265" width="21.1333333333333" style="186" customWidth="1"/>
    <col min="11266" max="11266" width="23.5" style="186" customWidth="1"/>
    <col min="11267" max="11519" width="12.6333333333333" style="186"/>
    <col min="11520" max="11520" width="39.3833333333333" style="186" customWidth="1"/>
    <col min="11521" max="11521" width="21.1333333333333" style="186" customWidth="1"/>
    <col min="11522" max="11522" width="23.5" style="186" customWidth="1"/>
    <col min="11523" max="11775" width="12.6333333333333" style="186"/>
    <col min="11776" max="11776" width="39.3833333333333" style="186" customWidth="1"/>
    <col min="11777" max="11777" width="21.1333333333333" style="186" customWidth="1"/>
    <col min="11778" max="11778" width="23.5" style="186" customWidth="1"/>
    <col min="11779" max="12031" width="12.6333333333333" style="186"/>
    <col min="12032" max="12032" width="39.3833333333333" style="186" customWidth="1"/>
    <col min="12033" max="12033" width="21.1333333333333" style="186" customWidth="1"/>
    <col min="12034" max="12034" width="23.5" style="186" customWidth="1"/>
    <col min="12035" max="12287" width="12.6333333333333" style="186"/>
    <col min="12288" max="12288" width="39.3833333333333" style="186" customWidth="1"/>
    <col min="12289" max="12289" width="21.1333333333333" style="186" customWidth="1"/>
    <col min="12290" max="12290" width="23.5" style="186" customWidth="1"/>
    <col min="12291" max="12543" width="12.6333333333333" style="186"/>
    <col min="12544" max="12544" width="39.3833333333333" style="186" customWidth="1"/>
    <col min="12545" max="12545" width="21.1333333333333" style="186" customWidth="1"/>
    <col min="12546" max="12546" width="23.5" style="186" customWidth="1"/>
    <col min="12547" max="12799" width="12.6333333333333" style="186"/>
    <col min="12800" max="12800" width="39.3833333333333" style="186" customWidth="1"/>
    <col min="12801" max="12801" width="21.1333333333333" style="186" customWidth="1"/>
    <col min="12802" max="12802" width="23.5" style="186" customWidth="1"/>
    <col min="12803" max="13055" width="12.6333333333333" style="186"/>
    <col min="13056" max="13056" width="39.3833333333333" style="186" customWidth="1"/>
    <col min="13057" max="13057" width="21.1333333333333" style="186" customWidth="1"/>
    <col min="13058" max="13058" width="23.5" style="186" customWidth="1"/>
    <col min="13059" max="13311" width="12.6333333333333" style="186"/>
    <col min="13312" max="13312" width="39.3833333333333" style="186" customWidth="1"/>
    <col min="13313" max="13313" width="21.1333333333333" style="186" customWidth="1"/>
    <col min="13314" max="13314" width="23.5" style="186" customWidth="1"/>
    <col min="13315" max="13567" width="12.6333333333333" style="186"/>
    <col min="13568" max="13568" width="39.3833333333333" style="186" customWidth="1"/>
    <col min="13569" max="13569" width="21.1333333333333" style="186" customWidth="1"/>
    <col min="13570" max="13570" width="23.5" style="186" customWidth="1"/>
    <col min="13571" max="13823" width="12.6333333333333" style="186"/>
    <col min="13824" max="13824" width="39.3833333333333" style="186" customWidth="1"/>
    <col min="13825" max="13825" width="21.1333333333333" style="186" customWidth="1"/>
    <col min="13826" max="13826" width="23.5" style="186" customWidth="1"/>
    <col min="13827" max="14079" width="12.6333333333333" style="186"/>
    <col min="14080" max="14080" width="39.3833333333333" style="186" customWidth="1"/>
    <col min="14081" max="14081" width="21.1333333333333" style="186" customWidth="1"/>
    <col min="14082" max="14082" width="23.5" style="186" customWidth="1"/>
    <col min="14083" max="14335" width="12.6333333333333" style="186"/>
    <col min="14336" max="14336" width="39.3833333333333" style="186" customWidth="1"/>
    <col min="14337" max="14337" width="21.1333333333333" style="186" customWidth="1"/>
    <col min="14338" max="14338" width="23.5" style="186" customWidth="1"/>
    <col min="14339" max="14591" width="12.6333333333333" style="186"/>
    <col min="14592" max="14592" width="39.3833333333333" style="186" customWidth="1"/>
    <col min="14593" max="14593" width="21.1333333333333" style="186" customWidth="1"/>
    <col min="14594" max="14594" width="23.5" style="186" customWidth="1"/>
    <col min="14595" max="14847" width="12.6333333333333" style="186"/>
    <col min="14848" max="14848" width="39.3833333333333" style="186" customWidth="1"/>
    <col min="14849" max="14849" width="21.1333333333333" style="186" customWidth="1"/>
    <col min="14850" max="14850" width="23.5" style="186" customWidth="1"/>
    <col min="14851" max="15103" width="12.6333333333333" style="186"/>
    <col min="15104" max="15104" width="39.3833333333333" style="186" customWidth="1"/>
    <col min="15105" max="15105" width="21.1333333333333" style="186" customWidth="1"/>
    <col min="15106" max="15106" width="23.5" style="186" customWidth="1"/>
    <col min="15107" max="15359" width="12.6333333333333" style="186"/>
    <col min="15360" max="15360" width="39.3833333333333" style="186" customWidth="1"/>
    <col min="15361" max="15361" width="21.1333333333333" style="186" customWidth="1"/>
    <col min="15362" max="15362" width="23.5" style="186" customWidth="1"/>
    <col min="15363" max="15615" width="12.6333333333333" style="186"/>
    <col min="15616" max="15616" width="39.3833333333333" style="186" customWidth="1"/>
    <col min="15617" max="15617" width="21.1333333333333" style="186" customWidth="1"/>
    <col min="15618" max="15618" width="23.5" style="186" customWidth="1"/>
    <col min="15619" max="15871" width="12.6333333333333" style="186"/>
    <col min="15872" max="15872" width="39.3833333333333" style="186" customWidth="1"/>
    <col min="15873" max="15873" width="21.1333333333333" style="186" customWidth="1"/>
    <col min="15874" max="15874" width="23.5" style="186" customWidth="1"/>
    <col min="15875" max="16127" width="12.6333333333333" style="186"/>
    <col min="16128" max="16128" width="39.3833333333333" style="186" customWidth="1"/>
    <col min="16129" max="16129" width="21.1333333333333" style="186" customWidth="1"/>
    <col min="16130" max="16130" width="23.5" style="186" customWidth="1"/>
    <col min="16131" max="16384" width="12.6333333333333" style="186"/>
  </cols>
  <sheetData>
    <row r="1" s="185" customFormat="1" ht="28.15" customHeight="1" spans="1:2">
      <c r="A1" s="187" t="s">
        <v>75</v>
      </c>
      <c r="B1" s="187"/>
    </row>
    <row r="2" s="185" customFormat="1" ht="30" customHeight="1" spans="1:2">
      <c r="A2" s="187"/>
      <c r="B2" s="187"/>
    </row>
    <row r="3" s="185" customFormat="1" ht="26.45" customHeight="1" spans="1:2">
      <c r="A3" s="188"/>
      <c r="B3" s="189" t="s">
        <v>1</v>
      </c>
    </row>
    <row r="4" s="185" customFormat="1" ht="27" customHeight="1" spans="1:2">
      <c r="A4" s="190" t="s">
        <v>65</v>
      </c>
      <c r="B4" s="191" t="s">
        <v>35</v>
      </c>
    </row>
    <row r="5" s="185" customFormat="1" ht="27" customHeight="1" spans="1:2">
      <c r="A5" s="192" t="s">
        <v>76</v>
      </c>
      <c r="B5" s="193">
        <v>752448</v>
      </c>
    </row>
    <row r="6" s="185" customFormat="1" ht="25.9" customHeight="1" spans="1:2">
      <c r="A6" s="192" t="s">
        <v>77</v>
      </c>
      <c r="B6" s="194">
        <v>746070</v>
      </c>
    </row>
    <row r="7" s="185" customFormat="1" ht="25.9" customHeight="1" spans="1:2">
      <c r="A7" s="192" t="s">
        <v>78</v>
      </c>
      <c r="B7" s="194">
        <v>90300</v>
      </c>
    </row>
    <row r="8" s="185" customFormat="1" ht="25.9" customHeight="1" spans="1:2">
      <c r="A8" s="192" t="s">
        <v>79</v>
      </c>
      <c r="B8" s="194">
        <v>79500</v>
      </c>
    </row>
    <row r="9" s="186" customFormat="1" ht="25.9" customHeight="1" spans="1:251">
      <c r="A9" s="185"/>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5"/>
      <c r="DB9" s="185"/>
      <c r="DC9" s="185"/>
      <c r="DD9" s="185"/>
      <c r="DE9" s="185"/>
      <c r="DF9" s="185"/>
      <c r="DG9" s="185"/>
      <c r="DH9" s="185"/>
      <c r="DI9" s="185"/>
      <c r="DJ9" s="185"/>
      <c r="DK9" s="185"/>
      <c r="DL9" s="185"/>
      <c r="DM9" s="185"/>
      <c r="DN9" s="185"/>
      <c r="DO9" s="185"/>
      <c r="DP9" s="185"/>
      <c r="DQ9" s="185"/>
      <c r="DR9" s="185"/>
      <c r="DS9" s="185"/>
      <c r="DT9" s="185"/>
      <c r="DU9" s="185"/>
      <c r="DV9" s="185"/>
      <c r="DW9" s="185"/>
      <c r="DX9" s="185"/>
      <c r="DY9" s="185"/>
      <c r="DZ9" s="185"/>
      <c r="EA9" s="185"/>
      <c r="EB9" s="185"/>
      <c r="EC9" s="185"/>
      <c r="ED9" s="185"/>
      <c r="EE9" s="185"/>
      <c r="EF9" s="185"/>
      <c r="EG9" s="185"/>
      <c r="EH9" s="185"/>
      <c r="EI9" s="185"/>
      <c r="EJ9" s="185"/>
      <c r="EK9" s="185"/>
      <c r="EL9" s="185"/>
      <c r="EM9" s="185"/>
      <c r="EN9" s="185"/>
      <c r="EO9" s="185"/>
      <c r="EP9" s="185"/>
      <c r="EQ9" s="185"/>
      <c r="ER9" s="185"/>
      <c r="ES9" s="185"/>
      <c r="ET9" s="185"/>
      <c r="EU9" s="185"/>
      <c r="EV9" s="185"/>
      <c r="EW9" s="185"/>
      <c r="EX9" s="185"/>
      <c r="EY9" s="185"/>
      <c r="EZ9" s="185"/>
      <c r="FA9" s="185"/>
      <c r="FB9" s="185"/>
      <c r="FC9" s="185"/>
      <c r="FD9" s="185"/>
      <c r="FE9" s="185"/>
      <c r="FF9" s="185"/>
      <c r="FG9" s="185"/>
      <c r="FH9" s="185"/>
      <c r="FI9" s="185"/>
      <c r="FJ9" s="185"/>
      <c r="FK9" s="185"/>
      <c r="FL9" s="185"/>
      <c r="FM9" s="185"/>
      <c r="FN9" s="185"/>
      <c r="FO9" s="185"/>
      <c r="FP9" s="185"/>
      <c r="FQ9" s="185"/>
      <c r="FR9" s="185"/>
      <c r="FS9" s="185"/>
      <c r="FT9" s="185"/>
      <c r="FU9" s="185"/>
      <c r="FV9" s="185"/>
      <c r="FW9" s="185"/>
      <c r="FX9" s="185"/>
      <c r="FY9" s="185"/>
      <c r="FZ9" s="185"/>
      <c r="GA9" s="185"/>
      <c r="GB9" s="185"/>
      <c r="GC9" s="185"/>
      <c r="GD9" s="185"/>
      <c r="GE9" s="185"/>
      <c r="GF9" s="185"/>
      <c r="GG9" s="185"/>
      <c r="GH9" s="185"/>
      <c r="GI9" s="185"/>
      <c r="GJ9" s="185"/>
      <c r="GK9" s="185"/>
      <c r="GL9" s="185"/>
      <c r="GM9" s="185"/>
      <c r="GN9" s="185"/>
      <c r="GO9" s="185"/>
      <c r="GP9" s="185"/>
      <c r="GQ9" s="185"/>
      <c r="GR9" s="185"/>
      <c r="GS9" s="185"/>
      <c r="GT9" s="185"/>
      <c r="GU9" s="185"/>
      <c r="GV9" s="185"/>
      <c r="GW9" s="185"/>
      <c r="GX9" s="185"/>
      <c r="GY9" s="185"/>
      <c r="GZ9" s="185"/>
      <c r="HA9" s="185"/>
      <c r="HB9" s="185"/>
      <c r="HC9" s="185"/>
      <c r="HD9" s="185"/>
      <c r="HE9" s="185"/>
      <c r="HF9" s="185"/>
      <c r="HG9" s="185"/>
      <c r="HH9" s="185"/>
      <c r="HI9" s="185"/>
      <c r="HJ9" s="185"/>
      <c r="HK9" s="185"/>
      <c r="HL9" s="185"/>
      <c r="HM9" s="185"/>
      <c r="HN9" s="185"/>
      <c r="HO9" s="185"/>
      <c r="HP9" s="185"/>
      <c r="HQ9" s="185"/>
      <c r="HR9" s="185"/>
      <c r="HS9" s="185"/>
      <c r="HT9" s="185"/>
      <c r="HU9" s="185"/>
      <c r="HV9" s="185"/>
      <c r="HW9" s="185"/>
      <c r="HX9" s="185"/>
      <c r="HY9" s="185"/>
      <c r="HZ9" s="185"/>
      <c r="IA9" s="185"/>
      <c r="IB9" s="185"/>
      <c r="IC9" s="185"/>
      <c r="ID9" s="185"/>
      <c r="IE9" s="185"/>
      <c r="IF9" s="185"/>
      <c r="IG9" s="185"/>
      <c r="IH9" s="185"/>
      <c r="II9" s="185"/>
      <c r="IJ9" s="185"/>
      <c r="IK9" s="185"/>
      <c r="IL9" s="185"/>
      <c r="IM9" s="185"/>
      <c r="IN9" s="185"/>
      <c r="IO9" s="185"/>
      <c r="IP9" s="185"/>
      <c r="IQ9" s="185"/>
    </row>
    <row r="10" s="186" customFormat="1" ht="25.9" customHeight="1" spans="1:251">
      <c r="A10" s="185"/>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c r="FE10" s="185"/>
      <c r="FF10" s="185"/>
      <c r="FG10" s="185"/>
      <c r="FH10" s="185"/>
      <c r="FI10" s="185"/>
      <c r="FJ10" s="185"/>
      <c r="FK10" s="185"/>
      <c r="FL10" s="185"/>
      <c r="FM10" s="185"/>
      <c r="FN10" s="185"/>
      <c r="FO10" s="185"/>
      <c r="FP10" s="185"/>
      <c r="FQ10" s="185"/>
      <c r="FR10" s="185"/>
      <c r="FS10" s="185"/>
      <c r="FT10" s="185"/>
      <c r="FU10" s="185"/>
      <c r="FV10" s="185"/>
      <c r="FW10" s="185"/>
      <c r="FX10" s="185"/>
      <c r="FY10" s="185"/>
      <c r="FZ10" s="185"/>
      <c r="GA10" s="185"/>
      <c r="GB10" s="185"/>
      <c r="GC10" s="185"/>
      <c r="GD10" s="185"/>
      <c r="GE10" s="185"/>
      <c r="GF10" s="185"/>
      <c r="GG10" s="185"/>
      <c r="GH10" s="185"/>
      <c r="GI10" s="185"/>
      <c r="GJ10" s="185"/>
      <c r="GK10" s="185"/>
      <c r="GL10" s="185"/>
      <c r="GM10" s="185"/>
      <c r="GN10" s="185"/>
      <c r="GO10" s="185"/>
      <c r="GP10" s="185"/>
      <c r="GQ10" s="185"/>
      <c r="GR10" s="185"/>
      <c r="GS10" s="185"/>
      <c r="GT10" s="185"/>
      <c r="GU10" s="185"/>
      <c r="GV10" s="185"/>
      <c r="GW10" s="185"/>
      <c r="GX10" s="185"/>
      <c r="GY10" s="185"/>
      <c r="GZ10" s="185"/>
      <c r="HA10" s="185"/>
      <c r="HB10" s="185"/>
      <c r="HC10" s="185"/>
      <c r="HD10" s="185"/>
      <c r="HE10" s="185"/>
      <c r="HF10" s="185"/>
      <c r="HG10" s="185"/>
      <c r="HH10" s="185"/>
      <c r="HI10" s="185"/>
      <c r="HJ10" s="185"/>
      <c r="HK10" s="185"/>
      <c r="HL10" s="185"/>
      <c r="HM10" s="185"/>
      <c r="HN10" s="185"/>
      <c r="HO10" s="185"/>
      <c r="HP10" s="185"/>
      <c r="HQ10" s="185"/>
      <c r="HR10" s="185"/>
      <c r="HS10" s="185"/>
      <c r="HT10" s="185"/>
      <c r="HU10" s="185"/>
      <c r="HV10" s="185"/>
      <c r="HW10" s="185"/>
      <c r="HX10" s="185"/>
      <c r="HY10" s="185"/>
      <c r="HZ10" s="185"/>
      <c r="IA10" s="185"/>
      <c r="IB10" s="185"/>
      <c r="IC10" s="185"/>
      <c r="ID10" s="185"/>
      <c r="IE10" s="185"/>
      <c r="IF10" s="185"/>
      <c r="IG10" s="185"/>
      <c r="IH10" s="185"/>
      <c r="II10" s="185"/>
      <c r="IJ10" s="185"/>
      <c r="IK10" s="185"/>
      <c r="IL10" s="185"/>
      <c r="IM10" s="185"/>
      <c r="IN10" s="185"/>
      <c r="IO10" s="185"/>
      <c r="IP10" s="185"/>
      <c r="IQ10" s="185"/>
    </row>
    <row r="11" s="186" customFormat="1" ht="25.9" customHeight="1" spans="1:25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c r="FE11" s="185"/>
      <c r="FF11" s="185"/>
      <c r="FG11" s="185"/>
      <c r="FH11" s="185"/>
      <c r="FI11" s="185"/>
      <c r="FJ11" s="185"/>
      <c r="FK11" s="185"/>
      <c r="FL11" s="185"/>
      <c r="FM11" s="185"/>
      <c r="FN11" s="185"/>
      <c r="FO11" s="185"/>
      <c r="FP11" s="185"/>
      <c r="FQ11" s="185"/>
      <c r="FR11" s="185"/>
      <c r="FS11" s="185"/>
      <c r="FT11" s="185"/>
      <c r="FU11" s="185"/>
      <c r="FV11" s="185"/>
      <c r="FW11" s="185"/>
      <c r="FX11" s="185"/>
      <c r="FY11" s="185"/>
      <c r="FZ11" s="185"/>
      <c r="GA11" s="185"/>
      <c r="GB11" s="185"/>
      <c r="GC11" s="185"/>
      <c r="GD11" s="185"/>
      <c r="GE11" s="185"/>
      <c r="GF11" s="185"/>
      <c r="GG11" s="185"/>
      <c r="GH11" s="185"/>
      <c r="GI11" s="185"/>
      <c r="GJ11" s="185"/>
      <c r="GK11" s="185"/>
      <c r="GL11" s="185"/>
      <c r="GM11" s="185"/>
      <c r="GN11" s="185"/>
      <c r="GO11" s="185"/>
      <c r="GP11" s="185"/>
      <c r="GQ11" s="185"/>
      <c r="GR11" s="185"/>
      <c r="GS11" s="185"/>
      <c r="GT11" s="185"/>
      <c r="GU11" s="185"/>
      <c r="GV11" s="185"/>
      <c r="GW11" s="185"/>
      <c r="GX11" s="185"/>
      <c r="GY11" s="185"/>
      <c r="GZ11" s="185"/>
      <c r="HA11" s="185"/>
      <c r="HB11" s="185"/>
      <c r="HC11" s="185"/>
      <c r="HD11" s="185"/>
      <c r="HE11" s="185"/>
      <c r="HF11" s="185"/>
      <c r="HG11" s="185"/>
      <c r="HH11" s="185"/>
      <c r="HI11" s="185"/>
      <c r="HJ11" s="185"/>
      <c r="HK11" s="185"/>
      <c r="HL11" s="185"/>
      <c r="HM11" s="185"/>
      <c r="HN11" s="185"/>
      <c r="HO11" s="185"/>
      <c r="HP11" s="185"/>
      <c r="HQ11" s="185"/>
      <c r="HR11" s="185"/>
      <c r="HS11" s="185"/>
      <c r="HT11" s="185"/>
      <c r="HU11" s="185"/>
      <c r="HV11" s="185"/>
      <c r="HW11" s="185"/>
      <c r="HX11" s="185"/>
      <c r="HY11" s="185"/>
      <c r="HZ11" s="185"/>
      <c r="IA11" s="185"/>
      <c r="IB11" s="185"/>
      <c r="IC11" s="185"/>
      <c r="ID11" s="185"/>
      <c r="IE11" s="185"/>
      <c r="IF11" s="185"/>
      <c r="IG11" s="185"/>
      <c r="IH11" s="185"/>
      <c r="II11" s="185"/>
      <c r="IJ11" s="185"/>
      <c r="IK11" s="185"/>
      <c r="IL11" s="185"/>
      <c r="IM11" s="185"/>
      <c r="IN11" s="185"/>
      <c r="IO11" s="185"/>
      <c r="IP11" s="185"/>
      <c r="IQ11" s="185"/>
    </row>
    <row r="12" s="186" customFormat="1" ht="25.9" customHeight="1" spans="1:251">
      <c r="A12" s="185"/>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row>
    <row r="13" s="186" customFormat="1" ht="25.9" customHeight="1" spans="1:251">
      <c r="A13" s="185"/>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row>
  </sheetData>
  <mergeCells count="1">
    <mergeCell ref="A1:B2"/>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C12" sqref="C12"/>
    </sheetView>
  </sheetViews>
  <sheetFormatPr defaultColWidth="8.5" defaultRowHeight="18.75" customHeight="1" outlineLevelRow="4" outlineLevelCol="5"/>
  <cols>
    <col min="1" max="1" width="28.75" style="175" customWidth="1"/>
    <col min="2" max="3" width="35.5" style="175" customWidth="1"/>
    <col min="4" max="16384" width="8.5" style="175"/>
  </cols>
  <sheetData>
    <row r="1" s="175" customFormat="1" ht="18" customHeight="1" spans="1:1">
      <c r="A1" s="176"/>
    </row>
    <row r="2" s="175" customFormat="1" ht="39.75" customHeight="1" spans="1:4">
      <c r="A2" s="177" t="s">
        <v>80</v>
      </c>
      <c r="B2" s="177"/>
      <c r="C2" s="177"/>
      <c r="D2" s="178"/>
    </row>
    <row r="3" s="175" customFormat="1" ht="25.5" customHeight="1" spans="1:6">
      <c r="A3" s="179"/>
      <c r="B3" s="179"/>
      <c r="C3" s="179" t="s">
        <v>1</v>
      </c>
      <c r="D3" s="180"/>
      <c r="E3" s="180"/>
      <c r="F3" s="180"/>
    </row>
    <row r="4" s="175" customFormat="1" ht="25.5" customHeight="1" spans="1:3">
      <c r="A4" s="181" t="s">
        <v>71</v>
      </c>
      <c r="B4" s="182" t="s">
        <v>72</v>
      </c>
      <c r="C4" s="182" t="s">
        <v>73</v>
      </c>
    </row>
    <row r="5" s="175" customFormat="1" ht="25.5" customHeight="1" spans="1:3">
      <c r="A5" s="183" t="s">
        <v>74</v>
      </c>
      <c r="B5" s="184">
        <v>752448</v>
      </c>
      <c r="C5" s="184">
        <v>746070</v>
      </c>
    </row>
  </sheetData>
  <mergeCells count="1">
    <mergeCell ref="A2:C2"/>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workbookViewId="0">
      <selection activeCell="D30" sqref="D30"/>
    </sheetView>
  </sheetViews>
  <sheetFormatPr defaultColWidth="6.75" defaultRowHeight="14.25" outlineLevelCol="5"/>
  <cols>
    <col min="1" max="1" width="5.44166666666667" style="166" customWidth="1"/>
    <col min="2" max="2" width="23" style="168" customWidth="1"/>
    <col min="3" max="3" width="17.775" style="169" customWidth="1"/>
    <col min="4" max="5" width="17.775" style="166" customWidth="1"/>
    <col min="6" max="6" width="11.775" style="166"/>
    <col min="7" max="16318" width="7" style="166"/>
    <col min="16319" max="16384" width="6.75" style="166"/>
  </cols>
  <sheetData>
    <row r="1" s="166" customFormat="1" ht="27.75" customHeight="1" spans="1:5">
      <c r="A1" s="7"/>
      <c r="B1" s="7"/>
      <c r="C1" s="1"/>
      <c r="D1" s="8"/>
      <c r="E1" s="1"/>
    </row>
    <row r="2" s="166" customFormat="1" ht="24" customHeight="1" spans="1:5">
      <c r="A2" s="156" t="s">
        <v>81</v>
      </c>
      <c r="B2" s="157"/>
      <c r="C2" s="157"/>
      <c r="D2" s="157"/>
      <c r="E2" s="157"/>
    </row>
    <row r="3" s="166" customFormat="1" ht="32.25" customHeight="1" spans="1:5">
      <c r="A3" s="158"/>
      <c r="B3" s="3"/>
      <c r="C3" s="3"/>
      <c r="D3" s="170"/>
      <c r="E3" s="171" t="s">
        <v>1</v>
      </c>
    </row>
    <row r="4" s="167" customFormat="1" ht="20.25" customHeight="1" spans="1:6">
      <c r="A4" s="16" t="s">
        <v>2</v>
      </c>
      <c r="B4" s="17" t="s">
        <v>82</v>
      </c>
      <c r="C4" s="17"/>
      <c r="D4" s="17"/>
      <c r="E4" s="17"/>
      <c r="F4"/>
    </row>
    <row r="5" s="167" customFormat="1" ht="33" customHeight="1" spans="1:6">
      <c r="A5" s="19"/>
      <c r="B5" s="20" t="s">
        <v>83</v>
      </c>
      <c r="C5" s="17" t="s">
        <v>84</v>
      </c>
      <c r="D5" s="17" t="s">
        <v>85</v>
      </c>
      <c r="E5" s="17" t="s">
        <v>86</v>
      </c>
      <c r="F5"/>
    </row>
    <row r="6" s="167" customFormat="1" ht="20.25" customHeight="1" spans="1:6">
      <c r="A6" s="21">
        <v>1</v>
      </c>
      <c r="B6" s="172" t="s">
        <v>10</v>
      </c>
      <c r="C6" s="23">
        <v>33302</v>
      </c>
      <c r="D6" s="23">
        <v>34967</v>
      </c>
      <c r="E6" s="24">
        <v>5</v>
      </c>
      <c r="F6"/>
    </row>
    <row r="7" s="167" customFormat="1" ht="20.25" customHeight="1" spans="1:6">
      <c r="A7" s="21">
        <v>2</v>
      </c>
      <c r="B7" s="172" t="s">
        <v>11</v>
      </c>
      <c r="C7" s="23"/>
      <c r="D7" s="23"/>
      <c r="E7" s="24"/>
      <c r="F7"/>
    </row>
    <row r="8" s="167" customFormat="1" ht="20.25" customHeight="1" spans="1:6">
      <c r="A8" s="21">
        <v>3</v>
      </c>
      <c r="B8" s="172" t="s">
        <v>12</v>
      </c>
      <c r="C8" s="23">
        <v>4879</v>
      </c>
      <c r="D8" s="23">
        <v>5123</v>
      </c>
      <c r="E8" s="24">
        <v>5</v>
      </c>
      <c r="F8"/>
    </row>
    <row r="9" s="167" customFormat="1" ht="20.25" customHeight="1" spans="1:6">
      <c r="A9" s="21">
        <v>4</v>
      </c>
      <c r="B9" s="172" t="s">
        <v>13</v>
      </c>
      <c r="C9" s="23">
        <v>3303</v>
      </c>
      <c r="D9" s="23">
        <v>3468</v>
      </c>
      <c r="E9" s="24">
        <v>5</v>
      </c>
      <c r="F9"/>
    </row>
    <row r="10" s="167" customFormat="1" ht="20.25" customHeight="1" spans="1:6">
      <c r="A10" s="21">
        <v>5</v>
      </c>
      <c r="B10" s="172" t="s">
        <v>14</v>
      </c>
      <c r="C10" s="23">
        <v>659</v>
      </c>
      <c r="D10" s="23">
        <v>692</v>
      </c>
      <c r="E10" s="24">
        <v>5</v>
      </c>
      <c r="F10"/>
    </row>
    <row r="11" s="167" customFormat="1" ht="20.25" customHeight="1" spans="1:6">
      <c r="A11" s="21">
        <v>6</v>
      </c>
      <c r="B11" s="172" t="s">
        <v>87</v>
      </c>
      <c r="C11" s="23">
        <v>103</v>
      </c>
      <c r="D11" s="23">
        <v>108</v>
      </c>
      <c r="E11" s="24">
        <v>5</v>
      </c>
      <c r="F11"/>
    </row>
    <row r="12" s="167" customFormat="1" ht="20.25" customHeight="1" spans="1:6">
      <c r="A12" s="21">
        <v>7</v>
      </c>
      <c r="B12" s="172" t="s">
        <v>16</v>
      </c>
      <c r="C12" s="23">
        <v>2774</v>
      </c>
      <c r="D12" s="23">
        <v>2913</v>
      </c>
      <c r="E12" s="24">
        <v>5</v>
      </c>
      <c r="F12"/>
    </row>
    <row r="13" s="167" customFormat="1" ht="20.25" customHeight="1" spans="1:6">
      <c r="A13" s="21">
        <v>8</v>
      </c>
      <c r="B13" s="172" t="s">
        <v>17</v>
      </c>
      <c r="C13" s="23">
        <v>4292</v>
      </c>
      <c r="D13" s="23">
        <v>4507</v>
      </c>
      <c r="E13" s="24">
        <v>5</v>
      </c>
      <c r="F13"/>
    </row>
    <row r="14" s="167" customFormat="1" ht="20.25" customHeight="1" spans="1:6">
      <c r="A14" s="21">
        <v>9</v>
      </c>
      <c r="B14" s="172" t="s">
        <v>18</v>
      </c>
      <c r="C14" s="23">
        <v>1023</v>
      </c>
      <c r="D14" s="23">
        <v>1074</v>
      </c>
      <c r="E14" s="24">
        <v>5</v>
      </c>
      <c r="F14"/>
    </row>
    <row r="15" s="167" customFormat="1" ht="20.25" customHeight="1" spans="1:6">
      <c r="A15" s="21">
        <v>10</v>
      </c>
      <c r="B15" s="172" t="s">
        <v>19</v>
      </c>
      <c r="C15" s="23">
        <v>2011</v>
      </c>
      <c r="D15" s="23">
        <v>2112</v>
      </c>
      <c r="E15" s="24">
        <v>5</v>
      </c>
      <c r="F15"/>
    </row>
    <row r="16" s="167" customFormat="1" ht="20.25" customHeight="1" spans="1:6">
      <c r="A16" s="21">
        <v>11</v>
      </c>
      <c r="B16" s="172" t="s">
        <v>20</v>
      </c>
      <c r="C16" s="23">
        <v>5772</v>
      </c>
      <c r="D16" s="23">
        <v>6061</v>
      </c>
      <c r="E16" s="24">
        <v>5</v>
      </c>
      <c r="F16"/>
    </row>
    <row r="17" s="167" customFormat="1" ht="20.25" customHeight="1" spans="1:6">
      <c r="A17" s="21">
        <v>12</v>
      </c>
      <c r="B17" s="172" t="s">
        <v>21</v>
      </c>
      <c r="C17" s="23">
        <v>1621</v>
      </c>
      <c r="D17" s="23">
        <v>1702</v>
      </c>
      <c r="E17" s="24">
        <v>5</v>
      </c>
      <c r="F17"/>
    </row>
    <row r="18" s="167" customFormat="1" ht="20.25" customHeight="1" spans="1:6">
      <c r="A18" s="21">
        <v>13</v>
      </c>
      <c r="B18" s="172" t="s">
        <v>22</v>
      </c>
      <c r="C18" s="23">
        <v>5572</v>
      </c>
      <c r="D18" s="23">
        <v>5851</v>
      </c>
      <c r="E18" s="24">
        <v>5</v>
      </c>
      <c r="F18"/>
    </row>
    <row r="19" s="167" customFormat="1" ht="20.25" customHeight="1" spans="1:6">
      <c r="A19" s="21">
        <v>14</v>
      </c>
      <c r="B19" s="172" t="s">
        <v>88</v>
      </c>
      <c r="C19" s="23">
        <v>6875</v>
      </c>
      <c r="D19" s="23">
        <v>7219</v>
      </c>
      <c r="E19" s="24">
        <v>5</v>
      </c>
      <c r="F19"/>
    </row>
    <row r="20" s="167" customFormat="1" ht="20.25" customHeight="1" spans="1:6">
      <c r="A20" s="21">
        <v>15</v>
      </c>
      <c r="B20" s="172" t="s">
        <v>24</v>
      </c>
      <c r="C20" s="23"/>
      <c r="D20" s="23"/>
      <c r="E20" s="24"/>
      <c r="F20"/>
    </row>
    <row r="21" s="167" customFormat="1" ht="20.25" customHeight="1" spans="1:6">
      <c r="A21" s="21">
        <v>16</v>
      </c>
      <c r="B21" s="172" t="s">
        <v>25</v>
      </c>
      <c r="C21" s="23">
        <v>9517</v>
      </c>
      <c r="D21" s="23">
        <v>9612</v>
      </c>
      <c r="E21" s="24">
        <v>1</v>
      </c>
      <c r="F21"/>
    </row>
    <row r="22" s="167" customFormat="1" ht="20.25" customHeight="1" spans="1:6">
      <c r="A22" s="21">
        <v>17</v>
      </c>
      <c r="B22" s="172" t="s">
        <v>26</v>
      </c>
      <c r="C22" s="23">
        <v>1755</v>
      </c>
      <c r="D22" s="23">
        <v>1773</v>
      </c>
      <c r="E22" s="24">
        <v>1</v>
      </c>
      <c r="F22"/>
    </row>
    <row r="23" s="167" customFormat="1" ht="20.25" customHeight="1" spans="1:6">
      <c r="A23" s="21">
        <v>18</v>
      </c>
      <c r="B23" s="172" t="s">
        <v>27</v>
      </c>
      <c r="C23" s="23">
        <v>4532</v>
      </c>
      <c r="D23" s="23">
        <v>4577</v>
      </c>
      <c r="E23" s="24">
        <v>1</v>
      </c>
      <c r="F23"/>
    </row>
    <row r="24" s="167" customFormat="1" ht="20.25" customHeight="1" spans="1:6">
      <c r="A24" s="21">
        <v>19</v>
      </c>
      <c r="B24" s="172" t="s">
        <v>28</v>
      </c>
      <c r="C24" s="23"/>
      <c r="D24" s="23"/>
      <c r="E24" s="24"/>
      <c r="F24"/>
    </row>
    <row r="25" s="167" customFormat="1" ht="20.25" customHeight="1" spans="1:6">
      <c r="A25" s="21">
        <v>20</v>
      </c>
      <c r="B25" s="172" t="s">
        <v>29</v>
      </c>
      <c r="C25" s="23">
        <v>12200</v>
      </c>
      <c r="D25" s="23">
        <v>12322</v>
      </c>
      <c r="E25" s="24">
        <v>1</v>
      </c>
      <c r="F25"/>
    </row>
    <row r="26" s="167" customFormat="1" ht="20.25" customHeight="1" spans="1:6">
      <c r="A26" s="21">
        <v>21</v>
      </c>
      <c r="B26" s="172" t="s">
        <v>30</v>
      </c>
      <c r="C26" s="23">
        <v>2760</v>
      </c>
      <c r="D26" s="23">
        <v>2988</v>
      </c>
      <c r="E26" s="24">
        <v>8.3</v>
      </c>
      <c r="F26"/>
    </row>
    <row r="27" s="166" customFormat="1" ht="24" customHeight="1" spans="1:6">
      <c r="A27" s="21">
        <v>22</v>
      </c>
      <c r="B27" s="22"/>
      <c r="C27" s="173"/>
      <c r="D27" s="174"/>
      <c r="E27" s="24"/>
      <c r="F27"/>
    </row>
    <row r="28" s="166" customFormat="1" ht="24" customHeight="1" spans="1:6">
      <c r="A28" s="21">
        <v>23</v>
      </c>
      <c r="B28" s="22"/>
      <c r="C28" s="173"/>
      <c r="D28" s="174"/>
      <c r="E28" s="24"/>
      <c r="F28"/>
    </row>
    <row r="29" s="166" customFormat="1" ht="24" customHeight="1" spans="1:6">
      <c r="A29" s="21">
        <v>24</v>
      </c>
      <c r="B29" s="22"/>
      <c r="C29" s="173"/>
      <c r="D29" s="174"/>
      <c r="E29" s="24"/>
      <c r="F29"/>
    </row>
    <row r="30" s="166" customFormat="1" ht="24" customHeight="1" spans="1:6">
      <c r="A30" s="21">
        <v>25</v>
      </c>
      <c r="B30" s="25" t="s">
        <v>31</v>
      </c>
      <c r="C30" s="26">
        <v>102950</v>
      </c>
      <c r="D30" s="26">
        <v>107067</v>
      </c>
      <c r="E30" s="26">
        <v>4</v>
      </c>
      <c r="F30"/>
    </row>
  </sheetData>
  <mergeCells count="3">
    <mergeCell ref="A1:B1"/>
    <mergeCell ref="A2:E2"/>
    <mergeCell ref="B4:E4"/>
  </mergeCells>
  <pageMargins left="0.156944444444444" right="0.0388888888888889" top="0.156944444444444" bottom="0.0784722222222222" header="0.0784722222222222" footer="0.196527777777778"/>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workbookViewId="0">
      <selection activeCell="C6" sqref="C6"/>
    </sheetView>
  </sheetViews>
  <sheetFormatPr defaultColWidth="9" defaultRowHeight="14.25" outlineLevelCol="3"/>
  <cols>
    <col min="1" max="1" width="33.375" style="154" customWidth="1"/>
    <col min="2" max="4" width="23.4416666666667" style="151" customWidth="1"/>
    <col min="5" max="16358" width="9" style="151"/>
    <col min="16359" max="16384" width="9" style="155"/>
  </cols>
  <sheetData>
    <row r="1" s="150" customFormat="1" ht="21.75" customHeight="1" spans="1:4">
      <c r="A1" s="7"/>
      <c r="B1" s="1"/>
      <c r="C1" s="1"/>
      <c r="D1" s="9"/>
    </row>
    <row r="2" s="151" customFormat="1" ht="21.75" customHeight="1" spans="1:4">
      <c r="A2" s="156" t="s">
        <v>89</v>
      </c>
      <c r="B2" s="157"/>
      <c r="C2" s="157"/>
      <c r="D2" s="157"/>
    </row>
    <row r="3" s="152" customFormat="1" ht="17.25" customHeight="1" spans="1:4">
      <c r="A3" s="158"/>
      <c r="B3" s="159"/>
      <c r="C3" s="159"/>
      <c r="D3" s="160" t="s">
        <v>1</v>
      </c>
    </row>
    <row r="4" s="151" customFormat="1" ht="22.5" customHeight="1" spans="1:4">
      <c r="A4" s="16" t="s">
        <v>90</v>
      </c>
      <c r="B4" s="16"/>
      <c r="C4" s="16"/>
      <c r="D4" s="16"/>
    </row>
    <row r="5" s="151" customFormat="1" ht="47.25" customHeight="1" spans="1:4">
      <c r="A5" s="161" t="s">
        <v>83</v>
      </c>
      <c r="B5" s="17" t="s">
        <v>91</v>
      </c>
      <c r="C5" s="17" t="s">
        <v>85</v>
      </c>
      <c r="D5" s="17" t="s">
        <v>92</v>
      </c>
    </row>
    <row r="6" s="151" customFormat="1" ht="16.5" customHeight="1" spans="1:4">
      <c r="A6" s="162" t="s">
        <v>39</v>
      </c>
      <c r="B6" s="24">
        <v>76831</v>
      </c>
      <c r="C6" s="24">
        <v>78368</v>
      </c>
      <c r="D6" s="24">
        <v>2</v>
      </c>
    </row>
    <row r="7" s="151" customFormat="1" ht="16.5" customHeight="1" spans="1:4">
      <c r="A7" s="162" t="s">
        <v>40</v>
      </c>
      <c r="B7" s="24"/>
      <c r="C7" s="24"/>
      <c r="D7" s="24"/>
    </row>
    <row r="8" s="151" customFormat="1" ht="16.5" customHeight="1" spans="1:4">
      <c r="A8" s="162" t="s">
        <v>41</v>
      </c>
      <c r="B8" s="24">
        <v>14297</v>
      </c>
      <c r="C8" s="24">
        <v>14583</v>
      </c>
      <c r="D8" s="24">
        <v>2</v>
      </c>
    </row>
    <row r="9" s="151" customFormat="1" ht="16.5" customHeight="1" spans="1:4">
      <c r="A9" s="162" t="s">
        <v>42</v>
      </c>
      <c r="B9" s="24">
        <v>111206</v>
      </c>
      <c r="C9" s="24">
        <v>112318</v>
      </c>
      <c r="D9" s="24">
        <v>1</v>
      </c>
    </row>
    <row r="10" s="151" customFormat="1" ht="16.5" customHeight="1" spans="1:4">
      <c r="A10" s="162" t="s">
        <v>43</v>
      </c>
      <c r="B10" s="24">
        <v>1836</v>
      </c>
      <c r="C10" s="24">
        <v>1873</v>
      </c>
      <c r="D10" s="24">
        <v>2</v>
      </c>
    </row>
    <row r="11" s="151" customFormat="1" ht="16.5" customHeight="1" spans="1:4">
      <c r="A11" s="162" t="s">
        <v>93</v>
      </c>
      <c r="B11" s="24">
        <v>3020</v>
      </c>
      <c r="C11" s="24">
        <v>3080</v>
      </c>
      <c r="D11" s="24">
        <v>2</v>
      </c>
    </row>
    <row r="12" s="151" customFormat="1" ht="16.5" customHeight="1" spans="1:4">
      <c r="A12" s="162" t="s">
        <v>45</v>
      </c>
      <c r="B12" s="24">
        <v>72103</v>
      </c>
      <c r="C12" s="24">
        <v>86605</v>
      </c>
      <c r="D12" s="24">
        <v>20.1</v>
      </c>
    </row>
    <row r="13" s="151" customFormat="1" ht="16.5" customHeight="1" spans="1:4">
      <c r="A13" s="162" t="s">
        <v>46</v>
      </c>
      <c r="B13" s="24">
        <v>68426</v>
      </c>
      <c r="C13" s="24">
        <v>40394</v>
      </c>
      <c r="D13" s="24">
        <v>-41</v>
      </c>
    </row>
    <row r="14" s="151" customFormat="1" ht="16.5" customHeight="1" spans="1:4">
      <c r="A14" s="162" t="s">
        <v>47</v>
      </c>
      <c r="B14" s="24">
        <v>11286</v>
      </c>
      <c r="C14" s="24">
        <v>11512</v>
      </c>
      <c r="D14" s="24">
        <v>2</v>
      </c>
    </row>
    <row r="15" s="151" customFormat="1" ht="16.5" customHeight="1" spans="1:4">
      <c r="A15" s="162" t="s">
        <v>48</v>
      </c>
      <c r="B15" s="24">
        <v>24965</v>
      </c>
      <c r="C15" s="24">
        <v>27462</v>
      </c>
      <c r="D15" s="24">
        <v>10</v>
      </c>
    </row>
    <row r="16" s="151" customFormat="1" ht="16.5" customHeight="1" spans="1:4">
      <c r="A16" s="162" t="s">
        <v>49</v>
      </c>
      <c r="B16" s="24">
        <v>74060</v>
      </c>
      <c r="C16" s="24">
        <v>81466</v>
      </c>
      <c r="D16" s="24">
        <v>10</v>
      </c>
    </row>
    <row r="17" s="151" customFormat="1" ht="16.5" customHeight="1" spans="1:4">
      <c r="A17" s="162" t="s">
        <v>50</v>
      </c>
      <c r="B17" s="24">
        <v>8834</v>
      </c>
      <c r="C17" s="24">
        <v>9717</v>
      </c>
      <c r="D17" s="24">
        <v>10</v>
      </c>
    </row>
    <row r="18" s="151" customFormat="1" ht="16.5" customHeight="1" spans="1:4">
      <c r="A18" s="162" t="s">
        <v>51</v>
      </c>
      <c r="B18" s="24">
        <v>227</v>
      </c>
      <c r="C18" s="24">
        <v>232</v>
      </c>
      <c r="D18" s="24">
        <v>2</v>
      </c>
    </row>
    <row r="19" s="151" customFormat="1" ht="16.5" customHeight="1" spans="1:4">
      <c r="A19" s="162" t="s">
        <v>52</v>
      </c>
      <c r="B19" s="24">
        <v>480</v>
      </c>
      <c r="C19" s="24">
        <v>490</v>
      </c>
      <c r="D19" s="24">
        <v>2</v>
      </c>
    </row>
    <row r="20" s="151" customFormat="1" ht="16.5" customHeight="1" spans="1:4">
      <c r="A20" s="162" t="s">
        <v>53</v>
      </c>
      <c r="B20" s="24"/>
      <c r="C20" s="24"/>
      <c r="D20" s="24"/>
    </row>
    <row r="21" s="151" customFormat="1" ht="16.5" customHeight="1" spans="1:4">
      <c r="A21" s="163" t="s">
        <v>54</v>
      </c>
      <c r="B21" s="24">
        <v>50</v>
      </c>
      <c r="C21" s="24"/>
      <c r="D21" s="24">
        <v>-100</v>
      </c>
    </row>
    <row r="22" s="151" customFormat="1" ht="16.5" customHeight="1" spans="1:4">
      <c r="A22" s="163" t="s">
        <v>94</v>
      </c>
      <c r="B22" s="24">
        <v>2317</v>
      </c>
      <c r="C22" s="24">
        <v>2363</v>
      </c>
      <c r="D22" s="24">
        <v>2</v>
      </c>
    </row>
    <row r="23" s="151" customFormat="1" ht="16.5" customHeight="1" spans="1:4">
      <c r="A23" s="163" t="s">
        <v>56</v>
      </c>
      <c r="B23" s="24">
        <v>16787</v>
      </c>
      <c r="C23" s="24">
        <v>17626</v>
      </c>
      <c r="D23" s="24">
        <v>5</v>
      </c>
    </row>
    <row r="24" s="151" customFormat="1" ht="16.5" customHeight="1" spans="1:4">
      <c r="A24" s="163" t="s">
        <v>57</v>
      </c>
      <c r="B24" s="24">
        <v>1153</v>
      </c>
      <c r="C24" s="24">
        <v>1176</v>
      </c>
      <c r="D24" s="24">
        <v>2</v>
      </c>
    </row>
    <row r="25" s="151" customFormat="1" ht="16.5" customHeight="1" spans="1:4">
      <c r="A25" s="163" t="s">
        <v>58</v>
      </c>
      <c r="B25" s="24">
        <v>1285</v>
      </c>
      <c r="C25" s="24">
        <v>1311</v>
      </c>
      <c r="D25" s="24">
        <v>2</v>
      </c>
    </row>
    <row r="26" s="151" customFormat="1" ht="16.5" customHeight="1" spans="1:4">
      <c r="A26" s="163" t="s">
        <v>59</v>
      </c>
      <c r="B26" s="24">
        <v>5000</v>
      </c>
      <c r="C26" s="24">
        <v>5000</v>
      </c>
      <c r="D26" s="24"/>
    </row>
    <row r="27" s="151" customFormat="1" ht="16.5" customHeight="1" spans="1:4">
      <c r="A27" s="163" t="s">
        <v>95</v>
      </c>
      <c r="B27" s="24"/>
      <c r="C27" s="24"/>
      <c r="D27" s="24"/>
    </row>
    <row r="28" s="151" customFormat="1" ht="16.5" customHeight="1" spans="1:4">
      <c r="A28" s="163" t="s">
        <v>61</v>
      </c>
      <c r="B28" s="24">
        <v>6000</v>
      </c>
      <c r="C28" s="24">
        <v>5300</v>
      </c>
      <c r="D28" s="24">
        <v>-11.7</v>
      </c>
    </row>
    <row r="29" s="151" customFormat="1" ht="16.5" customHeight="1" spans="1:4">
      <c r="A29" s="163" t="s">
        <v>62</v>
      </c>
      <c r="B29" s="24">
        <v>2</v>
      </c>
      <c r="C29" s="24">
        <v>2</v>
      </c>
      <c r="D29" s="24"/>
    </row>
    <row r="30" s="153" customFormat="1" ht="20.25" customHeight="1" spans="1:4">
      <c r="A30" s="164" t="s">
        <v>63</v>
      </c>
      <c r="B30" s="26">
        <v>500166</v>
      </c>
      <c r="C30" s="25">
        <v>500877</v>
      </c>
      <c r="D30" s="24">
        <v>0.1</v>
      </c>
    </row>
    <row r="31" s="151" customFormat="1" ht="15.6" customHeight="1" spans="1:1">
      <c r="A31" s="165"/>
    </row>
  </sheetData>
  <mergeCells count="2">
    <mergeCell ref="A2:D2"/>
    <mergeCell ref="A4:D4"/>
  </mergeCells>
  <pageMargins left="0.75" right="0.75" top="1" bottom="1" header="0.5" footer="0.5"/>
  <pageSetup paperSize="9" scale="7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9"/>
  <sheetViews>
    <sheetView topLeftCell="A719" workbookViewId="0">
      <selection activeCell="E970" sqref="E970"/>
    </sheetView>
  </sheetViews>
  <sheetFormatPr defaultColWidth="8.775" defaultRowHeight="13.5" outlineLevelCol="6"/>
  <cols>
    <col min="1" max="1" width="8.88333333333333" style="113" customWidth="1"/>
    <col min="2" max="2" width="29.4416666666667" style="36" customWidth="1"/>
    <col min="3" max="7" width="10.775" style="36" customWidth="1"/>
    <col min="8" max="16384" width="8.775" style="36"/>
  </cols>
  <sheetData>
    <row r="1" s="36" customFormat="1" ht="15" spans="1:7">
      <c r="A1" s="114"/>
      <c r="B1" s="115"/>
      <c r="C1" s="115"/>
      <c r="D1" s="115"/>
      <c r="E1" s="115"/>
      <c r="F1" s="116" t="s">
        <v>96</v>
      </c>
      <c r="G1" s="116"/>
    </row>
    <row r="2" s="111" customFormat="1" ht="23.25" spans="1:7">
      <c r="A2" s="117" t="s">
        <v>97</v>
      </c>
      <c r="B2" s="117"/>
      <c r="C2" s="117"/>
      <c r="D2" s="117"/>
      <c r="E2" s="117"/>
      <c r="F2" s="117"/>
      <c r="G2" s="117"/>
    </row>
    <row r="3" s="112" customFormat="1" ht="15.75" spans="1:7">
      <c r="A3" s="114"/>
      <c r="B3" s="115"/>
      <c r="C3" s="115"/>
      <c r="D3" s="115"/>
      <c r="E3" s="115"/>
      <c r="F3" s="118" t="s">
        <v>98</v>
      </c>
      <c r="G3" s="118"/>
    </row>
    <row r="4" s="112" customFormat="1" ht="33" customHeight="1" spans="1:7">
      <c r="A4" s="119" t="s">
        <v>99</v>
      </c>
      <c r="B4" s="120"/>
      <c r="C4" s="86" t="s">
        <v>100</v>
      </c>
      <c r="D4" s="121" t="s">
        <v>101</v>
      </c>
      <c r="E4" s="122" t="s">
        <v>102</v>
      </c>
      <c r="F4" s="123"/>
      <c r="G4" s="124"/>
    </row>
    <row r="5" s="112" customFormat="1" ht="63" customHeight="1" spans="1:7">
      <c r="A5" s="46" t="s">
        <v>103</v>
      </c>
      <c r="B5" s="85" t="s">
        <v>104</v>
      </c>
      <c r="C5" s="125"/>
      <c r="D5" s="125"/>
      <c r="E5" s="44" t="s">
        <v>105</v>
      </c>
      <c r="F5" s="126" t="s">
        <v>106</v>
      </c>
      <c r="G5" s="126" t="s">
        <v>107</v>
      </c>
    </row>
    <row r="6" s="112" customFormat="1" ht="27" customHeight="1" spans="1:7">
      <c r="A6" s="127"/>
      <c r="B6" s="128"/>
      <c r="C6" s="129"/>
      <c r="D6" s="130"/>
      <c r="E6" s="130"/>
      <c r="F6" s="131"/>
      <c r="G6" s="131"/>
    </row>
    <row r="7" s="36" customFormat="1" ht="15" spans="1:7">
      <c r="A7" s="132" t="s">
        <v>108</v>
      </c>
      <c r="B7" s="133" t="s">
        <v>109</v>
      </c>
      <c r="C7" s="134"/>
      <c r="D7" s="135"/>
      <c r="E7" s="136">
        <v>0</v>
      </c>
      <c r="F7" s="74"/>
      <c r="G7" s="74"/>
    </row>
    <row r="8" s="36" customFormat="1" ht="15" spans="1:7">
      <c r="A8" s="132" t="s">
        <v>110</v>
      </c>
      <c r="B8" s="133" t="s">
        <v>111</v>
      </c>
      <c r="C8" s="134"/>
      <c r="D8" s="137"/>
      <c r="E8" s="138">
        <v>0</v>
      </c>
      <c r="F8" s="74"/>
      <c r="G8" s="74"/>
    </row>
    <row r="9" s="36" customFormat="1" ht="15" spans="1:7">
      <c r="A9" s="132" t="s">
        <v>112</v>
      </c>
      <c r="B9" s="133" t="s">
        <v>113</v>
      </c>
      <c r="C9" s="134">
        <v>3</v>
      </c>
      <c r="D9" s="135"/>
      <c r="E9" s="136">
        <v>0</v>
      </c>
      <c r="F9" s="74"/>
      <c r="G9" s="74"/>
    </row>
    <row r="10" s="36" customFormat="1" ht="15" spans="1:7">
      <c r="A10" s="132" t="s">
        <v>114</v>
      </c>
      <c r="B10" s="133" t="s">
        <v>115</v>
      </c>
      <c r="C10" s="134"/>
      <c r="D10" s="135"/>
      <c r="E10" s="136">
        <v>0</v>
      </c>
      <c r="F10" s="74"/>
      <c r="G10" s="74"/>
    </row>
    <row r="11" s="36" customFormat="1" ht="15" spans="1:7">
      <c r="A11" s="217" t="s">
        <v>116</v>
      </c>
      <c r="B11" s="139" t="s">
        <v>117</v>
      </c>
      <c r="C11" s="134"/>
      <c r="D11" s="135"/>
      <c r="E11" s="135"/>
      <c r="F11" s="74">
        <f ca="1" t="shared" ref="F11:F74" si="0">IFERROR(OFFSET(F11,0,-1)/OFFSET(F11,0,-3),)</f>
        <v>0</v>
      </c>
      <c r="G11" s="74">
        <f ca="1" t="shared" ref="G11:G74" si="1">IFERROR(OFFSET(F11,0,-1)/OFFSET(F11,0,-2),)</f>
        <v>0</v>
      </c>
    </row>
    <row r="12" s="36" customFormat="1" ht="15" spans="1:7">
      <c r="A12" s="132" t="s">
        <v>118</v>
      </c>
      <c r="B12" s="133" t="s">
        <v>119</v>
      </c>
      <c r="C12" s="134"/>
      <c r="D12" s="135"/>
      <c r="E12" s="135"/>
      <c r="F12" s="74">
        <f ca="1" t="shared" si="0"/>
        <v>0</v>
      </c>
      <c r="G12" s="74">
        <f ca="1" t="shared" si="1"/>
        <v>0</v>
      </c>
    </row>
    <row r="13" s="36" customFormat="1" ht="15" spans="1:7">
      <c r="A13" s="132" t="s">
        <v>120</v>
      </c>
      <c r="B13" s="133" t="s">
        <v>121</v>
      </c>
      <c r="C13" s="134">
        <v>600</v>
      </c>
      <c r="D13" s="135">
        <v>623</v>
      </c>
      <c r="E13" s="135"/>
      <c r="F13" s="74">
        <f ca="1" t="shared" si="0"/>
        <v>0</v>
      </c>
      <c r="G13" s="74">
        <f ca="1" t="shared" si="1"/>
        <v>0</v>
      </c>
    </row>
    <row r="14" s="36" customFormat="1" ht="15" spans="1:7">
      <c r="A14" s="132" t="s">
        <v>122</v>
      </c>
      <c r="B14" s="133" t="s">
        <v>123</v>
      </c>
      <c r="C14" s="134">
        <v>10</v>
      </c>
      <c r="D14" s="135"/>
      <c r="E14" s="135"/>
      <c r="F14" s="74">
        <f ca="1" t="shared" si="0"/>
        <v>0</v>
      </c>
      <c r="G14" s="74">
        <f ca="1" t="shared" si="1"/>
        <v>0</v>
      </c>
    </row>
    <row r="15" s="36" customFormat="1" ht="15" spans="1:7">
      <c r="A15" s="132" t="s">
        <v>124</v>
      </c>
      <c r="B15" s="133" t="s">
        <v>125</v>
      </c>
      <c r="C15" s="134">
        <v>5</v>
      </c>
      <c r="D15" s="135"/>
      <c r="E15" s="135"/>
      <c r="F15" s="74">
        <f ca="1" t="shared" si="0"/>
        <v>0</v>
      </c>
      <c r="G15" s="74">
        <f ca="1" t="shared" si="1"/>
        <v>0</v>
      </c>
    </row>
    <row r="16" s="36" customFormat="1" ht="15" spans="1:7">
      <c r="A16" s="132" t="s">
        <v>126</v>
      </c>
      <c r="B16" s="133" t="s">
        <v>127</v>
      </c>
      <c r="C16" s="134">
        <v>4000</v>
      </c>
      <c r="D16" s="135">
        <v>3343</v>
      </c>
      <c r="E16" s="135"/>
      <c r="F16" s="74">
        <f ca="1" t="shared" si="0"/>
        <v>0</v>
      </c>
      <c r="G16" s="74">
        <f ca="1" t="shared" si="1"/>
        <v>0</v>
      </c>
    </row>
    <row r="17" s="36" customFormat="1" ht="15" spans="1:7">
      <c r="A17" s="132" t="s">
        <v>128</v>
      </c>
      <c r="B17" s="133" t="s">
        <v>129</v>
      </c>
      <c r="C17" s="134">
        <v>810</v>
      </c>
      <c r="D17" s="135">
        <v>47</v>
      </c>
      <c r="E17" s="135"/>
      <c r="F17" s="74">
        <f ca="1" t="shared" si="0"/>
        <v>0</v>
      </c>
      <c r="G17" s="74">
        <f ca="1" t="shared" si="1"/>
        <v>0</v>
      </c>
    </row>
    <row r="18" s="36" customFormat="1" ht="15" spans="1:7">
      <c r="A18" s="132" t="s">
        <v>130</v>
      </c>
      <c r="B18" s="139" t="s">
        <v>121</v>
      </c>
      <c r="C18" s="134">
        <v>1506</v>
      </c>
      <c r="D18" s="135">
        <v>788</v>
      </c>
      <c r="E18" s="135">
        <v>802</v>
      </c>
      <c r="F18" s="74">
        <f ca="1" t="shared" si="0"/>
        <v>0.532536520584329</v>
      </c>
      <c r="G18" s="74">
        <f ca="1" t="shared" si="1"/>
        <v>1.01776649746193</v>
      </c>
    </row>
    <row r="19" s="36" customFormat="1" ht="15" spans="1:7">
      <c r="A19" s="132" t="s">
        <v>131</v>
      </c>
      <c r="B19" s="139" t="s">
        <v>123</v>
      </c>
      <c r="C19" s="134">
        <v>20</v>
      </c>
      <c r="D19" s="135"/>
      <c r="E19" s="135">
        <v>0</v>
      </c>
      <c r="F19" s="74">
        <f ca="1" t="shared" si="0"/>
        <v>0</v>
      </c>
      <c r="G19" s="74">
        <f ca="1" t="shared" si="1"/>
        <v>0</v>
      </c>
    </row>
    <row r="20" s="36" customFormat="1" ht="15" spans="1:7">
      <c r="A20" s="132" t="s">
        <v>132</v>
      </c>
      <c r="B20" s="140" t="s">
        <v>125</v>
      </c>
      <c r="C20" s="134"/>
      <c r="D20" s="135"/>
      <c r="E20" s="135"/>
      <c r="F20" s="74">
        <f ca="1" t="shared" si="0"/>
        <v>0</v>
      </c>
      <c r="G20" s="74">
        <f ca="1" t="shared" si="1"/>
        <v>0</v>
      </c>
    </row>
    <row r="21" s="36" customFormat="1" ht="15" spans="1:7">
      <c r="A21" s="132" t="s">
        <v>133</v>
      </c>
      <c r="B21" s="140" t="s">
        <v>134</v>
      </c>
      <c r="C21" s="134">
        <v>13</v>
      </c>
      <c r="D21" s="135"/>
      <c r="E21" s="135">
        <v>0</v>
      </c>
      <c r="F21" s="74">
        <f ca="1" t="shared" si="0"/>
        <v>0</v>
      </c>
      <c r="G21" s="74">
        <f ca="1" t="shared" si="1"/>
        <v>0</v>
      </c>
    </row>
    <row r="22" s="36" customFormat="1" ht="15" spans="1:7">
      <c r="A22" s="132" t="s">
        <v>135</v>
      </c>
      <c r="B22" s="140" t="s">
        <v>136</v>
      </c>
      <c r="C22" s="134"/>
      <c r="D22" s="135"/>
      <c r="E22" s="135"/>
      <c r="F22" s="74">
        <f ca="1" t="shared" si="0"/>
        <v>0</v>
      </c>
      <c r="G22" s="74">
        <f ca="1" t="shared" si="1"/>
        <v>0</v>
      </c>
    </row>
    <row r="23" s="36" customFormat="1" ht="15" spans="1:7">
      <c r="A23" s="132" t="s">
        <v>137</v>
      </c>
      <c r="B23" s="133" t="s">
        <v>138</v>
      </c>
      <c r="C23" s="134"/>
      <c r="D23" s="135"/>
      <c r="E23" s="135"/>
      <c r="F23" s="74">
        <f ca="1" t="shared" si="0"/>
        <v>0</v>
      </c>
      <c r="G23" s="74">
        <f ca="1" t="shared" si="1"/>
        <v>0</v>
      </c>
    </row>
    <row r="24" s="36" customFormat="1" ht="15" spans="1:7">
      <c r="A24" s="132" t="s">
        <v>139</v>
      </c>
      <c r="B24" s="133" t="s">
        <v>140</v>
      </c>
      <c r="C24" s="134">
        <v>21</v>
      </c>
      <c r="D24" s="135"/>
      <c r="E24" s="135"/>
      <c r="F24" s="74">
        <f ca="1" t="shared" si="0"/>
        <v>0</v>
      </c>
      <c r="G24" s="74">
        <f ca="1" t="shared" si="1"/>
        <v>0</v>
      </c>
    </row>
    <row r="25" s="36" customFormat="1" ht="15" spans="1:7">
      <c r="A25" s="132" t="s">
        <v>141</v>
      </c>
      <c r="B25" s="133" t="s">
        <v>142</v>
      </c>
      <c r="C25" s="134"/>
      <c r="D25" s="135"/>
      <c r="E25" s="135"/>
      <c r="F25" s="74">
        <f ca="1" t="shared" si="0"/>
        <v>0</v>
      </c>
      <c r="G25" s="74">
        <f ca="1" t="shared" si="1"/>
        <v>0</v>
      </c>
    </row>
    <row r="26" s="36" customFormat="1" ht="15" spans="1:7">
      <c r="A26" s="132" t="s">
        <v>143</v>
      </c>
      <c r="B26" s="133" t="s">
        <v>144</v>
      </c>
      <c r="C26" s="134"/>
      <c r="D26" s="135"/>
      <c r="E26" s="135"/>
      <c r="F26" s="74">
        <f ca="1" t="shared" si="0"/>
        <v>0</v>
      </c>
      <c r="G26" s="74">
        <f ca="1" t="shared" si="1"/>
        <v>0</v>
      </c>
    </row>
    <row r="27" s="36" customFormat="1" ht="15" spans="1:7">
      <c r="A27" s="132" t="s">
        <v>145</v>
      </c>
      <c r="B27" s="133" t="s">
        <v>127</v>
      </c>
      <c r="C27" s="134">
        <v>20</v>
      </c>
      <c r="D27" s="135"/>
      <c r="E27" s="135"/>
      <c r="F27" s="74">
        <f ca="1" t="shared" si="0"/>
        <v>0</v>
      </c>
      <c r="G27" s="74">
        <f ca="1" t="shared" si="1"/>
        <v>0</v>
      </c>
    </row>
    <row r="28" s="36" customFormat="1" ht="15" spans="1:7">
      <c r="A28" s="132" t="s">
        <v>146</v>
      </c>
      <c r="B28" s="133" t="s">
        <v>147</v>
      </c>
      <c r="C28" s="134">
        <v>24</v>
      </c>
      <c r="D28" s="135">
        <v>119</v>
      </c>
      <c r="E28" s="135">
        <v>132</v>
      </c>
      <c r="F28" s="74">
        <f ca="1" t="shared" si="0"/>
        <v>5.5</v>
      </c>
      <c r="G28" s="74">
        <f ca="1" t="shared" si="1"/>
        <v>1.10924369747899</v>
      </c>
    </row>
    <row r="29" s="36" customFormat="1" ht="15" spans="1:7">
      <c r="A29" s="132" t="s">
        <v>148</v>
      </c>
      <c r="B29" s="139" t="s">
        <v>121</v>
      </c>
      <c r="C29" s="134">
        <v>280</v>
      </c>
      <c r="D29" s="135">
        <v>421</v>
      </c>
      <c r="E29" s="135">
        <v>450</v>
      </c>
      <c r="F29" s="74">
        <f ca="1" t="shared" si="0"/>
        <v>1.60714285714286</v>
      </c>
      <c r="G29" s="74">
        <f ca="1" t="shared" si="1"/>
        <v>1.06888361045131</v>
      </c>
    </row>
    <row r="30" s="36" customFormat="1" ht="15" spans="1:7">
      <c r="A30" s="132" t="s">
        <v>149</v>
      </c>
      <c r="B30" s="139" t="s">
        <v>123</v>
      </c>
      <c r="C30" s="134"/>
      <c r="D30" s="135"/>
      <c r="E30" s="135"/>
      <c r="F30" s="74">
        <f ca="1" t="shared" si="0"/>
        <v>0</v>
      </c>
      <c r="G30" s="74">
        <f ca="1" t="shared" si="1"/>
        <v>0</v>
      </c>
    </row>
    <row r="31" s="36" customFormat="1" ht="15" spans="1:7">
      <c r="A31" s="132" t="s">
        <v>150</v>
      </c>
      <c r="B31" s="141" t="s">
        <v>125</v>
      </c>
      <c r="C31" s="134"/>
      <c r="D31" s="135"/>
      <c r="E31" s="135"/>
      <c r="F31" s="74">
        <f ca="1" t="shared" si="0"/>
        <v>0</v>
      </c>
      <c r="G31" s="74">
        <f ca="1" t="shared" si="1"/>
        <v>0</v>
      </c>
    </row>
    <row r="32" s="36" customFormat="1" ht="15" spans="1:7">
      <c r="A32" s="132" t="s">
        <v>151</v>
      </c>
      <c r="B32" s="140" t="s">
        <v>152</v>
      </c>
      <c r="C32" s="134"/>
      <c r="D32" s="135"/>
      <c r="E32" s="135"/>
      <c r="F32" s="74">
        <f ca="1" t="shared" si="0"/>
        <v>0</v>
      </c>
      <c r="G32" s="74">
        <f ca="1" t="shared" si="1"/>
        <v>0</v>
      </c>
    </row>
    <row r="33" s="36" customFormat="1" ht="15" spans="1:7">
      <c r="A33" s="132" t="s">
        <v>153</v>
      </c>
      <c r="B33" s="140" t="s">
        <v>154</v>
      </c>
      <c r="C33" s="134"/>
      <c r="D33" s="135"/>
      <c r="E33" s="135"/>
      <c r="F33" s="74">
        <f ca="1" t="shared" si="0"/>
        <v>0</v>
      </c>
      <c r="G33" s="74">
        <f ca="1" t="shared" si="1"/>
        <v>0</v>
      </c>
    </row>
    <row r="34" s="36" customFormat="1" ht="15" spans="1:7">
      <c r="A34" s="132" t="s">
        <v>155</v>
      </c>
      <c r="B34" s="140" t="s">
        <v>156</v>
      </c>
      <c r="C34" s="134"/>
      <c r="D34" s="135"/>
      <c r="E34" s="135"/>
      <c r="F34" s="74">
        <f ca="1" t="shared" si="0"/>
        <v>0</v>
      </c>
      <c r="G34" s="74">
        <f ca="1" t="shared" si="1"/>
        <v>0</v>
      </c>
    </row>
    <row r="35" s="36" customFormat="1" ht="15" spans="1:7">
      <c r="A35" s="132" t="s">
        <v>157</v>
      </c>
      <c r="B35" s="140" t="s">
        <v>127</v>
      </c>
      <c r="C35" s="134"/>
      <c r="D35" s="135"/>
      <c r="E35" s="135"/>
      <c r="F35" s="74">
        <f ca="1" t="shared" si="0"/>
        <v>0</v>
      </c>
      <c r="G35" s="74">
        <f ca="1" t="shared" si="1"/>
        <v>0</v>
      </c>
    </row>
    <row r="36" s="36" customFormat="1" ht="15" spans="1:7">
      <c r="A36" s="132" t="s">
        <v>158</v>
      </c>
      <c r="B36" s="140" t="s">
        <v>159</v>
      </c>
      <c r="C36" s="134">
        <v>130</v>
      </c>
      <c r="D36" s="135">
        <v>114</v>
      </c>
      <c r="E36" s="135">
        <v>120</v>
      </c>
      <c r="F36" s="74">
        <f ca="1" t="shared" si="0"/>
        <v>0.923076923076923</v>
      </c>
      <c r="G36" s="74">
        <f ca="1" t="shared" si="1"/>
        <v>1.05263157894737</v>
      </c>
    </row>
    <row r="37" s="36" customFormat="1" ht="15" spans="1:7">
      <c r="A37" s="132" t="s">
        <v>160</v>
      </c>
      <c r="B37" s="139" t="s">
        <v>121</v>
      </c>
      <c r="C37" s="134">
        <v>34472</v>
      </c>
      <c r="D37" s="135">
        <v>35889</v>
      </c>
      <c r="E37" s="135">
        <v>36512</v>
      </c>
      <c r="F37" s="74">
        <f ca="1" t="shared" si="0"/>
        <v>1.05917846368067</v>
      </c>
      <c r="G37" s="74">
        <f ca="1" t="shared" si="1"/>
        <v>1.01735907938366</v>
      </c>
    </row>
    <row r="38" s="36" customFormat="1" ht="15" spans="1:7">
      <c r="A38" s="132" t="s">
        <v>161</v>
      </c>
      <c r="B38" s="139" t="s">
        <v>123</v>
      </c>
      <c r="C38" s="134"/>
      <c r="D38" s="135">
        <v>3840</v>
      </c>
      <c r="E38" s="135">
        <v>3850</v>
      </c>
      <c r="F38" s="74">
        <f ca="1" t="shared" si="0"/>
        <v>0</v>
      </c>
      <c r="G38" s="74">
        <f ca="1" t="shared" si="1"/>
        <v>1.00260416666667</v>
      </c>
    </row>
    <row r="39" s="36" customFormat="1" ht="15" spans="1:7">
      <c r="A39" s="132" t="s">
        <v>162</v>
      </c>
      <c r="B39" s="140" t="s">
        <v>125</v>
      </c>
      <c r="C39" s="134">
        <v>1400</v>
      </c>
      <c r="D39" s="135">
        <v>1025</v>
      </c>
      <c r="E39" s="135">
        <v>1050</v>
      </c>
      <c r="F39" s="74">
        <f ca="1" t="shared" si="0"/>
        <v>0.75</v>
      </c>
      <c r="G39" s="74">
        <f ca="1" t="shared" si="1"/>
        <v>1.02439024390244</v>
      </c>
    </row>
    <row r="40" s="36" customFormat="1" ht="15" spans="1:7">
      <c r="A40" s="132" t="s">
        <v>163</v>
      </c>
      <c r="B40" s="140" t="s">
        <v>164</v>
      </c>
      <c r="C40" s="134"/>
      <c r="D40" s="135"/>
      <c r="E40" s="135"/>
      <c r="F40" s="74">
        <f ca="1" t="shared" si="0"/>
        <v>0</v>
      </c>
      <c r="G40" s="74">
        <f ca="1" t="shared" si="1"/>
        <v>0</v>
      </c>
    </row>
    <row r="41" s="36" customFormat="1" ht="15" spans="1:7">
      <c r="A41" s="132" t="s">
        <v>165</v>
      </c>
      <c r="B41" s="140" t="s">
        <v>166</v>
      </c>
      <c r="C41" s="134"/>
      <c r="D41" s="135"/>
      <c r="E41" s="135"/>
      <c r="F41" s="74">
        <f ca="1" t="shared" si="0"/>
        <v>0</v>
      </c>
      <c r="G41" s="74">
        <f ca="1" t="shared" si="1"/>
        <v>0</v>
      </c>
    </row>
    <row r="42" s="36" customFormat="1" ht="15" spans="1:7">
      <c r="A42" s="132" t="s">
        <v>167</v>
      </c>
      <c r="B42" s="139" t="s">
        <v>168</v>
      </c>
      <c r="C42" s="134"/>
      <c r="D42" s="135"/>
      <c r="E42" s="135"/>
      <c r="F42" s="74">
        <f ca="1" t="shared" si="0"/>
        <v>0</v>
      </c>
      <c r="G42" s="74">
        <f ca="1" t="shared" si="1"/>
        <v>0</v>
      </c>
    </row>
    <row r="43" s="36" customFormat="1" ht="15" spans="1:7">
      <c r="A43" s="132" t="s">
        <v>169</v>
      </c>
      <c r="B43" s="140" t="s">
        <v>170</v>
      </c>
      <c r="C43" s="134"/>
      <c r="D43" s="135"/>
      <c r="E43" s="135"/>
      <c r="F43" s="74">
        <f ca="1" t="shared" si="0"/>
        <v>0</v>
      </c>
      <c r="G43" s="74">
        <f ca="1" t="shared" si="1"/>
        <v>0</v>
      </c>
    </row>
    <row r="44" s="36" customFormat="1" ht="15" spans="1:7">
      <c r="A44" s="132" t="s">
        <v>171</v>
      </c>
      <c r="B44" s="140" t="s">
        <v>127</v>
      </c>
      <c r="C44" s="134">
        <v>1300</v>
      </c>
      <c r="D44" s="135">
        <v>1166</v>
      </c>
      <c r="E44" s="135">
        <v>1190</v>
      </c>
      <c r="F44" s="74">
        <f ca="1" t="shared" si="0"/>
        <v>0.915384615384615</v>
      </c>
      <c r="G44" s="74">
        <f ca="1" t="shared" si="1"/>
        <v>1.02058319039451</v>
      </c>
    </row>
    <row r="45" s="36" customFormat="1" ht="15" spans="1:7">
      <c r="A45" s="132" t="s">
        <v>172</v>
      </c>
      <c r="B45" s="140" t="s">
        <v>173</v>
      </c>
      <c r="C45" s="134">
        <v>2000</v>
      </c>
      <c r="D45" s="135">
        <v>3049</v>
      </c>
      <c r="E45" s="135">
        <v>3000</v>
      </c>
      <c r="F45" s="74">
        <f ca="1" t="shared" si="0"/>
        <v>1.5</v>
      </c>
      <c r="G45" s="74">
        <f ca="1" t="shared" si="1"/>
        <v>0.983929157100689</v>
      </c>
    </row>
    <row r="46" s="36" customFormat="1" ht="15" spans="1:7">
      <c r="A46" s="132" t="s">
        <v>174</v>
      </c>
      <c r="B46" s="139" t="s">
        <v>121</v>
      </c>
      <c r="C46" s="134">
        <v>550</v>
      </c>
      <c r="D46" s="135">
        <v>1046</v>
      </c>
      <c r="E46" s="135">
        <v>1000</v>
      </c>
      <c r="F46" s="74">
        <f ca="1" t="shared" si="0"/>
        <v>1.81818181818182</v>
      </c>
      <c r="G46" s="74">
        <f ca="1" t="shared" si="1"/>
        <v>0.956022944550669</v>
      </c>
    </row>
    <row r="47" s="36" customFormat="1" ht="15" spans="1:7">
      <c r="A47" s="132" t="s">
        <v>175</v>
      </c>
      <c r="B47" s="139" t="s">
        <v>123</v>
      </c>
      <c r="C47" s="134"/>
      <c r="D47" s="135"/>
      <c r="E47" s="135"/>
      <c r="F47" s="74">
        <f ca="1" t="shared" si="0"/>
        <v>0</v>
      </c>
      <c r="G47" s="74">
        <f ca="1" t="shared" si="1"/>
        <v>0</v>
      </c>
    </row>
    <row r="48" s="36" customFormat="1" ht="15" spans="1:7">
      <c r="A48" s="132" t="s">
        <v>176</v>
      </c>
      <c r="B48" s="140" t="s">
        <v>125</v>
      </c>
      <c r="C48" s="134"/>
      <c r="D48" s="135"/>
      <c r="E48" s="135"/>
      <c r="F48" s="74">
        <f ca="1" t="shared" si="0"/>
        <v>0</v>
      </c>
      <c r="G48" s="74">
        <f ca="1" t="shared" si="1"/>
        <v>0</v>
      </c>
    </row>
    <row r="49" s="36" customFormat="1" ht="15" spans="1:7">
      <c r="A49" s="132" t="s">
        <v>177</v>
      </c>
      <c r="B49" s="140" t="s">
        <v>178</v>
      </c>
      <c r="C49" s="134"/>
      <c r="D49" s="135"/>
      <c r="E49" s="135"/>
      <c r="F49" s="74">
        <f ca="1" t="shared" si="0"/>
        <v>0</v>
      </c>
      <c r="G49" s="74">
        <f ca="1" t="shared" si="1"/>
        <v>0</v>
      </c>
    </row>
    <row r="50" s="36" customFormat="1" ht="15" spans="1:7">
      <c r="A50" s="132" t="s">
        <v>179</v>
      </c>
      <c r="B50" s="140" t="s">
        <v>180</v>
      </c>
      <c r="C50" s="134"/>
      <c r="D50" s="135"/>
      <c r="E50" s="135"/>
      <c r="F50" s="74">
        <f ca="1" t="shared" si="0"/>
        <v>0</v>
      </c>
      <c r="G50" s="74">
        <f ca="1" t="shared" si="1"/>
        <v>0</v>
      </c>
    </row>
    <row r="51" s="36" customFormat="1" ht="15" spans="1:7">
      <c r="A51" s="132" t="s">
        <v>181</v>
      </c>
      <c r="B51" s="139" t="s">
        <v>182</v>
      </c>
      <c r="C51" s="134"/>
      <c r="D51" s="135"/>
      <c r="E51" s="135"/>
      <c r="F51" s="74">
        <f ca="1" t="shared" si="0"/>
        <v>0</v>
      </c>
      <c r="G51" s="74">
        <f ca="1" t="shared" si="1"/>
        <v>0</v>
      </c>
    </row>
    <row r="52" s="36" customFormat="1" ht="15" spans="1:7">
      <c r="A52" s="132" t="s">
        <v>183</v>
      </c>
      <c r="B52" s="139" t="s">
        <v>184</v>
      </c>
      <c r="C52" s="134"/>
      <c r="D52" s="135"/>
      <c r="E52" s="135"/>
      <c r="F52" s="74">
        <f ca="1" t="shared" si="0"/>
        <v>0</v>
      </c>
      <c r="G52" s="74">
        <f ca="1" t="shared" si="1"/>
        <v>0</v>
      </c>
    </row>
    <row r="53" s="36" customFormat="1" ht="15" spans="1:7">
      <c r="A53" s="132" t="s">
        <v>185</v>
      </c>
      <c r="B53" s="139" t="s">
        <v>186</v>
      </c>
      <c r="C53" s="134"/>
      <c r="D53" s="135"/>
      <c r="E53" s="135"/>
      <c r="F53" s="74">
        <f ca="1" t="shared" si="0"/>
        <v>0</v>
      </c>
      <c r="G53" s="74">
        <f ca="1" t="shared" si="1"/>
        <v>0</v>
      </c>
    </row>
    <row r="54" s="36" customFormat="1" ht="15" spans="1:7">
      <c r="A54" s="132" t="s">
        <v>187</v>
      </c>
      <c r="B54" s="139" t="s">
        <v>127</v>
      </c>
      <c r="C54" s="134"/>
      <c r="D54" s="135"/>
      <c r="E54" s="135"/>
      <c r="F54" s="74">
        <f ca="1" t="shared" si="0"/>
        <v>0</v>
      </c>
      <c r="G54" s="74">
        <f ca="1" t="shared" si="1"/>
        <v>0</v>
      </c>
    </row>
    <row r="55" s="36" customFormat="1" ht="15" spans="1:7">
      <c r="A55" s="132" t="s">
        <v>188</v>
      </c>
      <c r="B55" s="140" t="s">
        <v>189</v>
      </c>
      <c r="C55" s="134">
        <v>2500</v>
      </c>
      <c r="D55" s="135">
        <v>1035</v>
      </c>
      <c r="E55" s="135">
        <v>1100</v>
      </c>
      <c r="F55" s="74">
        <f ca="1" t="shared" si="0"/>
        <v>0.44</v>
      </c>
      <c r="G55" s="74">
        <f ca="1" t="shared" si="1"/>
        <v>1.06280193236715</v>
      </c>
    </row>
    <row r="56" s="36" customFormat="1" ht="15" spans="1:7">
      <c r="A56" s="132" t="s">
        <v>190</v>
      </c>
      <c r="B56" s="140" t="s">
        <v>121</v>
      </c>
      <c r="C56" s="134">
        <v>350</v>
      </c>
      <c r="D56" s="135">
        <v>391</v>
      </c>
      <c r="E56" s="135">
        <v>400</v>
      </c>
      <c r="F56" s="74">
        <f ca="1" t="shared" si="0"/>
        <v>1.14285714285714</v>
      </c>
      <c r="G56" s="74">
        <f ca="1" t="shared" si="1"/>
        <v>1.0230179028133</v>
      </c>
    </row>
    <row r="57" s="36" customFormat="1" ht="15" spans="1:7">
      <c r="A57" s="132" t="s">
        <v>191</v>
      </c>
      <c r="B57" s="133" t="s">
        <v>123</v>
      </c>
      <c r="C57" s="134"/>
      <c r="D57" s="135"/>
      <c r="E57" s="135"/>
      <c r="F57" s="74">
        <f ca="1" t="shared" si="0"/>
        <v>0</v>
      </c>
      <c r="G57" s="74">
        <f ca="1" t="shared" si="1"/>
        <v>0</v>
      </c>
    </row>
    <row r="58" s="36" customFormat="1" ht="15" spans="1:7">
      <c r="A58" s="132" t="s">
        <v>192</v>
      </c>
      <c r="B58" s="139" t="s">
        <v>125</v>
      </c>
      <c r="C58" s="134"/>
      <c r="D58" s="135"/>
      <c r="E58" s="135"/>
      <c r="F58" s="74">
        <f ca="1" t="shared" si="0"/>
        <v>0</v>
      </c>
      <c r="G58" s="74">
        <f ca="1" t="shared" si="1"/>
        <v>0</v>
      </c>
    </row>
    <row r="59" s="36" customFormat="1" ht="15" spans="1:7">
      <c r="A59" s="132" t="s">
        <v>193</v>
      </c>
      <c r="B59" s="139" t="s">
        <v>194</v>
      </c>
      <c r="C59" s="134"/>
      <c r="D59" s="135"/>
      <c r="E59" s="135"/>
      <c r="F59" s="74">
        <f ca="1" t="shared" si="0"/>
        <v>0</v>
      </c>
      <c r="G59" s="74">
        <f ca="1" t="shared" si="1"/>
        <v>0</v>
      </c>
    </row>
    <row r="60" s="36" customFormat="1" ht="15" spans="1:7">
      <c r="A60" s="132" t="s">
        <v>195</v>
      </c>
      <c r="B60" s="139" t="s">
        <v>196</v>
      </c>
      <c r="C60" s="134">
        <v>70</v>
      </c>
      <c r="D60" s="135">
        <v>95</v>
      </c>
      <c r="E60" s="135">
        <v>100</v>
      </c>
      <c r="F60" s="74">
        <f ca="1" t="shared" si="0"/>
        <v>1.42857142857143</v>
      </c>
      <c r="G60" s="74">
        <f ca="1" t="shared" si="1"/>
        <v>1.05263157894737</v>
      </c>
    </row>
    <row r="61" s="36" customFormat="1" ht="15" spans="1:7">
      <c r="A61" s="132" t="s">
        <v>197</v>
      </c>
      <c r="B61" s="140" t="s">
        <v>198</v>
      </c>
      <c r="C61" s="134"/>
      <c r="D61" s="135"/>
      <c r="E61" s="135"/>
      <c r="F61" s="74">
        <f ca="1" t="shared" si="0"/>
        <v>0</v>
      </c>
      <c r="G61" s="74">
        <f ca="1" t="shared" si="1"/>
        <v>0</v>
      </c>
    </row>
    <row r="62" s="36" customFormat="1" ht="15" spans="1:7">
      <c r="A62" s="132" t="s">
        <v>199</v>
      </c>
      <c r="B62" s="140" t="s">
        <v>200</v>
      </c>
      <c r="C62" s="134">
        <v>100</v>
      </c>
      <c r="D62" s="135">
        <v>57</v>
      </c>
      <c r="E62" s="135">
        <v>70</v>
      </c>
      <c r="F62" s="74">
        <f ca="1" t="shared" si="0"/>
        <v>0.7</v>
      </c>
      <c r="G62" s="74">
        <f ca="1" t="shared" si="1"/>
        <v>1.2280701754386</v>
      </c>
    </row>
    <row r="63" s="36" customFormat="1" ht="15" spans="1:7">
      <c r="A63" s="132" t="s">
        <v>201</v>
      </c>
      <c r="B63" s="140" t="s">
        <v>202</v>
      </c>
      <c r="C63" s="134">
        <v>30</v>
      </c>
      <c r="D63" s="135"/>
      <c r="E63" s="135"/>
      <c r="F63" s="74">
        <f ca="1" t="shared" si="0"/>
        <v>0</v>
      </c>
      <c r="G63" s="74">
        <f ca="1" t="shared" si="1"/>
        <v>0</v>
      </c>
    </row>
    <row r="64" s="36" customFormat="1" ht="15" spans="1:7">
      <c r="A64" s="132" t="s">
        <v>203</v>
      </c>
      <c r="B64" s="139" t="s">
        <v>127</v>
      </c>
      <c r="C64" s="134">
        <v>5</v>
      </c>
      <c r="D64" s="135"/>
      <c r="E64" s="135"/>
      <c r="F64" s="74">
        <f ca="1" t="shared" si="0"/>
        <v>0</v>
      </c>
      <c r="G64" s="74">
        <f ca="1" t="shared" si="1"/>
        <v>0</v>
      </c>
    </row>
    <row r="65" s="36" customFormat="1" ht="15" spans="1:7">
      <c r="A65" s="132" t="s">
        <v>204</v>
      </c>
      <c r="B65" s="140" t="s">
        <v>205</v>
      </c>
      <c r="C65" s="134"/>
      <c r="D65" s="135"/>
      <c r="E65" s="135"/>
      <c r="F65" s="74">
        <f ca="1" t="shared" si="0"/>
        <v>0</v>
      </c>
      <c r="G65" s="74">
        <f ca="1" t="shared" si="1"/>
        <v>0</v>
      </c>
    </row>
    <row r="66" s="36" customFormat="1" ht="15" spans="1:7">
      <c r="A66" s="132" t="s">
        <v>206</v>
      </c>
      <c r="B66" s="140" t="s">
        <v>121</v>
      </c>
      <c r="C66" s="134">
        <v>800</v>
      </c>
      <c r="D66" s="135">
        <v>1115</v>
      </c>
      <c r="E66" s="135">
        <v>1200</v>
      </c>
      <c r="F66" s="74">
        <f ca="1" t="shared" si="0"/>
        <v>1.5</v>
      </c>
      <c r="G66" s="74">
        <f ca="1" t="shared" si="1"/>
        <v>1.0762331838565</v>
      </c>
    </row>
    <row r="67" s="36" customFormat="1" ht="15" spans="1:7">
      <c r="A67" s="132" t="s">
        <v>207</v>
      </c>
      <c r="B67" s="133" t="s">
        <v>123</v>
      </c>
      <c r="C67" s="134">
        <v>100</v>
      </c>
      <c r="D67" s="135"/>
      <c r="E67" s="135"/>
      <c r="F67" s="74">
        <f ca="1" t="shared" si="0"/>
        <v>0</v>
      </c>
      <c r="G67" s="74">
        <f ca="1" t="shared" si="1"/>
        <v>0</v>
      </c>
    </row>
    <row r="68" s="36" customFormat="1" ht="15" spans="1:7">
      <c r="A68" s="132" t="s">
        <v>208</v>
      </c>
      <c r="B68" s="133" t="s">
        <v>125</v>
      </c>
      <c r="C68" s="134"/>
      <c r="D68" s="135"/>
      <c r="E68" s="135"/>
      <c r="F68" s="74">
        <f ca="1" t="shared" si="0"/>
        <v>0</v>
      </c>
      <c r="G68" s="74">
        <f ca="1" t="shared" si="1"/>
        <v>0</v>
      </c>
    </row>
    <row r="69" s="36" customFormat="1" ht="15" spans="1:7">
      <c r="A69" s="132" t="s">
        <v>209</v>
      </c>
      <c r="B69" s="133" t="s">
        <v>210</v>
      </c>
      <c r="C69" s="134">
        <v>10</v>
      </c>
      <c r="D69" s="135"/>
      <c r="E69" s="135"/>
      <c r="F69" s="74">
        <f ca="1" t="shared" si="0"/>
        <v>0</v>
      </c>
      <c r="G69" s="74">
        <f ca="1" t="shared" si="1"/>
        <v>0</v>
      </c>
    </row>
    <row r="70" s="36" customFormat="1" ht="15" spans="1:7">
      <c r="A70" s="132" t="s">
        <v>211</v>
      </c>
      <c r="B70" s="133" t="s">
        <v>212</v>
      </c>
      <c r="C70" s="134">
        <v>10</v>
      </c>
      <c r="D70" s="135"/>
      <c r="E70" s="135"/>
      <c r="F70" s="74">
        <f ca="1" t="shared" si="0"/>
        <v>0</v>
      </c>
      <c r="G70" s="74">
        <f ca="1" t="shared" si="1"/>
        <v>0</v>
      </c>
    </row>
    <row r="71" s="36" customFormat="1" ht="15" spans="1:7">
      <c r="A71" s="132" t="s">
        <v>213</v>
      </c>
      <c r="B71" s="133" t="s">
        <v>214</v>
      </c>
      <c r="C71" s="134"/>
      <c r="D71" s="135"/>
      <c r="E71" s="135"/>
      <c r="F71" s="74">
        <f ca="1" t="shared" si="0"/>
        <v>0</v>
      </c>
      <c r="G71" s="74">
        <f ca="1" t="shared" si="1"/>
        <v>0</v>
      </c>
    </row>
    <row r="72" s="36" customFormat="1" ht="15" spans="1:7">
      <c r="A72" s="132" t="s">
        <v>215</v>
      </c>
      <c r="B72" s="139" t="s">
        <v>216</v>
      </c>
      <c r="C72" s="134">
        <v>50</v>
      </c>
      <c r="D72" s="135">
        <v>48</v>
      </c>
      <c r="E72" s="135">
        <v>60</v>
      </c>
      <c r="F72" s="74">
        <f ca="1" t="shared" si="0"/>
        <v>1.2</v>
      </c>
      <c r="G72" s="74">
        <f ca="1" t="shared" si="1"/>
        <v>1.25</v>
      </c>
    </row>
    <row r="73" s="36" customFormat="1" ht="15" spans="1:7">
      <c r="A73" s="132" t="s">
        <v>217</v>
      </c>
      <c r="B73" s="140" t="s">
        <v>218</v>
      </c>
      <c r="C73" s="134">
        <v>20</v>
      </c>
      <c r="D73" s="135">
        <v>610</v>
      </c>
      <c r="E73" s="135">
        <v>650</v>
      </c>
      <c r="F73" s="74">
        <f ca="1" t="shared" si="0"/>
        <v>32.5</v>
      </c>
      <c r="G73" s="74">
        <f ca="1" t="shared" si="1"/>
        <v>1.0655737704918</v>
      </c>
    </row>
    <row r="74" s="36" customFormat="1" ht="15" spans="1:7">
      <c r="A74" s="132" t="s">
        <v>219</v>
      </c>
      <c r="B74" s="140" t="s">
        <v>127</v>
      </c>
      <c r="C74" s="134">
        <v>1800</v>
      </c>
      <c r="D74" s="135">
        <v>1403</v>
      </c>
      <c r="E74" s="135">
        <v>1500</v>
      </c>
      <c r="F74" s="74">
        <f ca="1" t="shared" si="0"/>
        <v>0.833333333333333</v>
      </c>
      <c r="G74" s="74">
        <f ca="1" t="shared" si="1"/>
        <v>1.06913756236636</v>
      </c>
    </row>
    <row r="75" s="36" customFormat="1" ht="15" spans="1:7">
      <c r="A75" s="132" t="s">
        <v>220</v>
      </c>
      <c r="B75" s="141" t="s">
        <v>221</v>
      </c>
      <c r="C75" s="134">
        <v>300</v>
      </c>
      <c r="D75" s="135">
        <v>386</v>
      </c>
      <c r="E75" s="135">
        <v>400</v>
      </c>
      <c r="F75" s="74">
        <f ca="1" t="shared" ref="F75:F138" si="2">IFERROR(OFFSET(F75,0,-1)/OFFSET(F75,0,-3),)</f>
        <v>1.33333333333333</v>
      </c>
      <c r="G75" s="74">
        <f ca="1" t="shared" ref="G75:G138" si="3">IFERROR(OFFSET(F75,0,-1)/OFFSET(F75,0,-2),)</f>
        <v>1.03626943005181</v>
      </c>
    </row>
    <row r="76" s="36" customFormat="1" ht="15" spans="1:7">
      <c r="A76" s="132" t="s">
        <v>222</v>
      </c>
      <c r="B76" s="139" t="s">
        <v>121</v>
      </c>
      <c r="C76" s="134"/>
      <c r="D76" s="135"/>
      <c r="E76" s="135"/>
      <c r="F76" s="74">
        <f ca="1" t="shared" si="2"/>
        <v>0</v>
      </c>
      <c r="G76" s="74">
        <f ca="1" t="shared" si="3"/>
        <v>0</v>
      </c>
    </row>
    <row r="77" s="36" customFormat="1" ht="15" spans="1:7">
      <c r="A77" s="132" t="s">
        <v>223</v>
      </c>
      <c r="B77" s="139" t="s">
        <v>123</v>
      </c>
      <c r="C77" s="134"/>
      <c r="D77" s="135"/>
      <c r="E77" s="135"/>
      <c r="F77" s="74">
        <f ca="1" t="shared" si="2"/>
        <v>0</v>
      </c>
      <c r="G77" s="74">
        <f ca="1" t="shared" si="3"/>
        <v>0</v>
      </c>
    </row>
    <row r="78" s="36" customFormat="1" ht="15" spans="1:7">
      <c r="A78" s="132" t="s">
        <v>224</v>
      </c>
      <c r="B78" s="140" t="s">
        <v>125</v>
      </c>
      <c r="C78" s="134"/>
      <c r="D78" s="135"/>
      <c r="E78" s="135"/>
      <c r="F78" s="74">
        <f ca="1" t="shared" si="2"/>
        <v>0</v>
      </c>
      <c r="G78" s="74">
        <f ca="1" t="shared" si="3"/>
        <v>0</v>
      </c>
    </row>
    <row r="79" s="36" customFormat="1" ht="15" spans="1:7">
      <c r="A79" s="132" t="s">
        <v>225</v>
      </c>
      <c r="B79" s="139" t="s">
        <v>216</v>
      </c>
      <c r="C79" s="134"/>
      <c r="D79" s="135"/>
      <c r="E79" s="135"/>
      <c r="F79" s="74">
        <f ca="1" t="shared" si="2"/>
        <v>0</v>
      </c>
      <c r="G79" s="74">
        <f ca="1" t="shared" si="3"/>
        <v>0</v>
      </c>
    </row>
    <row r="80" s="36" customFormat="1" ht="15" spans="1:7">
      <c r="A80" s="132" t="s">
        <v>226</v>
      </c>
      <c r="B80" s="140" t="s">
        <v>227</v>
      </c>
      <c r="C80" s="134"/>
      <c r="D80" s="135"/>
      <c r="E80" s="135"/>
      <c r="F80" s="74">
        <f ca="1" t="shared" si="2"/>
        <v>0</v>
      </c>
      <c r="G80" s="74">
        <f ca="1" t="shared" si="3"/>
        <v>0</v>
      </c>
    </row>
    <row r="81" s="36" customFormat="1" ht="15" spans="1:7">
      <c r="A81" s="132" t="s">
        <v>228</v>
      </c>
      <c r="B81" s="140" t="s">
        <v>127</v>
      </c>
      <c r="C81" s="134"/>
      <c r="D81" s="135"/>
      <c r="E81" s="135"/>
      <c r="F81" s="74">
        <f ca="1" t="shared" si="2"/>
        <v>0</v>
      </c>
      <c r="G81" s="74">
        <f ca="1" t="shared" si="3"/>
        <v>0</v>
      </c>
    </row>
    <row r="82" s="36" customFormat="1" ht="15" spans="1:7">
      <c r="A82" s="132" t="s">
        <v>229</v>
      </c>
      <c r="B82" s="140" t="s">
        <v>230</v>
      </c>
      <c r="C82" s="134"/>
      <c r="D82" s="135"/>
      <c r="E82" s="135"/>
      <c r="F82" s="74">
        <f ca="1" t="shared" si="2"/>
        <v>0</v>
      </c>
      <c r="G82" s="74">
        <f ca="1" t="shared" si="3"/>
        <v>0</v>
      </c>
    </row>
    <row r="83" s="36" customFormat="1" ht="15" spans="1:7">
      <c r="A83" s="132" t="s">
        <v>231</v>
      </c>
      <c r="B83" s="139" t="s">
        <v>121</v>
      </c>
      <c r="C83" s="134">
        <v>350</v>
      </c>
      <c r="D83" s="135">
        <v>797</v>
      </c>
      <c r="E83" s="135">
        <v>850</v>
      </c>
      <c r="F83" s="74">
        <f ca="1" t="shared" si="2"/>
        <v>2.42857142857143</v>
      </c>
      <c r="G83" s="74">
        <f ca="1" t="shared" si="3"/>
        <v>1.06649937264743</v>
      </c>
    </row>
    <row r="84" s="36" customFormat="1" ht="15" spans="1:7">
      <c r="A84" s="132" t="s">
        <v>232</v>
      </c>
      <c r="B84" s="139" t="s">
        <v>123</v>
      </c>
      <c r="C84" s="134"/>
      <c r="D84" s="135"/>
      <c r="E84" s="135"/>
      <c r="F84" s="74">
        <f ca="1" t="shared" si="2"/>
        <v>0</v>
      </c>
      <c r="G84" s="74">
        <f ca="1" t="shared" si="3"/>
        <v>0</v>
      </c>
    </row>
    <row r="85" s="36" customFormat="1" ht="15" spans="1:7">
      <c r="A85" s="132" t="s">
        <v>233</v>
      </c>
      <c r="B85" s="139" t="s">
        <v>125</v>
      </c>
      <c r="C85" s="134"/>
      <c r="D85" s="135"/>
      <c r="E85" s="135"/>
      <c r="F85" s="74">
        <f ca="1" t="shared" si="2"/>
        <v>0</v>
      </c>
      <c r="G85" s="74">
        <f ca="1" t="shared" si="3"/>
        <v>0</v>
      </c>
    </row>
    <row r="86" s="36" customFormat="1" ht="15" spans="1:7">
      <c r="A86" s="132" t="s">
        <v>234</v>
      </c>
      <c r="B86" s="140" t="s">
        <v>235</v>
      </c>
      <c r="C86" s="134">
        <v>300</v>
      </c>
      <c r="D86" s="135">
        <v>2</v>
      </c>
      <c r="E86" s="135">
        <v>2</v>
      </c>
      <c r="F86" s="74">
        <f ca="1" t="shared" si="2"/>
        <v>0.00666666666666667</v>
      </c>
      <c r="G86" s="74">
        <f ca="1" t="shared" si="3"/>
        <v>1</v>
      </c>
    </row>
    <row r="87" s="36" customFormat="1" ht="15" spans="1:7">
      <c r="A87" s="132" t="s">
        <v>236</v>
      </c>
      <c r="B87" s="140" t="s">
        <v>237</v>
      </c>
      <c r="C87" s="134"/>
      <c r="D87" s="135"/>
      <c r="E87" s="135"/>
      <c r="F87" s="74">
        <f ca="1" t="shared" si="2"/>
        <v>0</v>
      </c>
      <c r="G87" s="74">
        <f ca="1" t="shared" si="3"/>
        <v>0</v>
      </c>
    </row>
    <row r="88" s="36" customFormat="1" ht="15" spans="1:7">
      <c r="A88" s="132" t="s">
        <v>238</v>
      </c>
      <c r="B88" s="140" t="s">
        <v>216</v>
      </c>
      <c r="C88" s="134"/>
      <c r="D88" s="135"/>
      <c r="E88" s="135"/>
      <c r="F88" s="74">
        <f ca="1" t="shared" si="2"/>
        <v>0</v>
      </c>
      <c r="G88" s="74">
        <f ca="1" t="shared" si="3"/>
        <v>0</v>
      </c>
    </row>
    <row r="89" s="36" customFormat="1" ht="15" spans="1:7">
      <c r="A89" s="132" t="s">
        <v>239</v>
      </c>
      <c r="B89" s="140" t="s">
        <v>127</v>
      </c>
      <c r="C89" s="134"/>
      <c r="D89" s="135"/>
      <c r="E89" s="135"/>
      <c r="F89" s="74">
        <f ca="1" t="shared" si="2"/>
        <v>0</v>
      </c>
      <c r="G89" s="74">
        <f ca="1" t="shared" si="3"/>
        <v>0</v>
      </c>
    </row>
    <row r="90" s="36" customFormat="1" ht="15" spans="1:7">
      <c r="A90" s="132" t="s">
        <v>240</v>
      </c>
      <c r="B90" s="133" t="s">
        <v>241</v>
      </c>
      <c r="C90" s="134"/>
      <c r="D90" s="135"/>
      <c r="E90" s="135"/>
      <c r="F90" s="74">
        <f ca="1" t="shared" si="2"/>
        <v>0</v>
      </c>
      <c r="G90" s="74">
        <f ca="1" t="shared" si="3"/>
        <v>0</v>
      </c>
    </row>
    <row r="91" s="36" customFormat="1" ht="15" spans="1:7">
      <c r="A91" s="132" t="s">
        <v>242</v>
      </c>
      <c r="B91" s="139" t="s">
        <v>121</v>
      </c>
      <c r="C91" s="134"/>
      <c r="D91" s="135">
        <v>40</v>
      </c>
      <c r="E91" s="135">
        <v>50</v>
      </c>
      <c r="F91" s="74">
        <f ca="1" t="shared" si="2"/>
        <v>0</v>
      </c>
      <c r="G91" s="74">
        <f ca="1" t="shared" si="3"/>
        <v>1.25</v>
      </c>
    </row>
    <row r="92" s="36" customFormat="1" ht="15" spans="1:7">
      <c r="A92" s="132" t="s">
        <v>243</v>
      </c>
      <c r="B92" s="140" t="s">
        <v>123</v>
      </c>
      <c r="C92" s="134"/>
      <c r="D92" s="135"/>
      <c r="E92" s="135"/>
      <c r="F92" s="74">
        <f ca="1" t="shared" si="2"/>
        <v>0</v>
      </c>
      <c r="G92" s="74">
        <f ca="1" t="shared" si="3"/>
        <v>0</v>
      </c>
    </row>
    <row r="93" s="36" customFormat="1" ht="15" spans="1:7">
      <c r="A93" s="132" t="s">
        <v>244</v>
      </c>
      <c r="B93" s="140" t="s">
        <v>125</v>
      </c>
      <c r="C93" s="134"/>
      <c r="D93" s="135"/>
      <c r="E93" s="135"/>
      <c r="F93" s="74">
        <f ca="1" t="shared" si="2"/>
        <v>0</v>
      </c>
      <c r="G93" s="74">
        <f ca="1" t="shared" si="3"/>
        <v>0</v>
      </c>
    </row>
    <row r="94" s="36" customFormat="1" ht="15" spans="1:7">
      <c r="A94" s="132" t="s">
        <v>245</v>
      </c>
      <c r="B94" s="139" t="s">
        <v>246</v>
      </c>
      <c r="C94" s="134"/>
      <c r="D94" s="135"/>
      <c r="E94" s="135"/>
      <c r="F94" s="74">
        <f ca="1" t="shared" si="2"/>
        <v>0</v>
      </c>
      <c r="G94" s="74">
        <f ca="1" t="shared" si="3"/>
        <v>0</v>
      </c>
    </row>
    <row r="95" s="36" customFormat="1" ht="15" spans="1:7">
      <c r="A95" s="132" t="s">
        <v>247</v>
      </c>
      <c r="B95" s="139" t="s">
        <v>248</v>
      </c>
      <c r="C95" s="134"/>
      <c r="D95" s="135"/>
      <c r="E95" s="135"/>
      <c r="F95" s="74">
        <f ca="1" t="shared" si="2"/>
        <v>0</v>
      </c>
      <c r="G95" s="74">
        <f ca="1" t="shared" si="3"/>
        <v>0</v>
      </c>
    </row>
    <row r="96" s="36" customFormat="1" ht="15" spans="1:7">
      <c r="A96" s="132" t="s">
        <v>249</v>
      </c>
      <c r="B96" s="139" t="s">
        <v>216</v>
      </c>
      <c r="C96" s="134"/>
      <c r="D96" s="135"/>
      <c r="E96" s="135"/>
      <c r="F96" s="74">
        <f ca="1" t="shared" si="2"/>
        <v>0</v>
      </c>
      <c r="G96" s="74">
        <f ca="1" t="shared" si="3"/>
        <v>0</v>
      </c>
    </row>
    <row r="97" s="36" customFormat="1" ht="15" spans="1:7">
      <c r="A97" s="132" t="s">
        <v>250</v>
      </c>
      <c r="B97" s="139" t="s">
        <v>251</v>
      </c>
      <c r="C97" s="134"/>
      <c r="D97" s="135"/>
      <c r="E97" s="135"/>
      <c r="F97" s="74">
        <f ca="1" t="shared" si="2"/>
        <v>0</v>
      </c>
      <c r="G97" s="74">
        <f ca="1" t="shared" si="3"/>
        <v>0</v>
      </c>
    </row>
    <row r="98" s="36" customFormat="1" ht="15" spans="1:7">
      <c r="A98" s="132" t="s">
        <v>252</v>
      </c>
      <c r="B98" s="139" t="s">
        <v>253</v>
      </c>
      <c r="C98" s="134"/>
      <c r="D98" s="135"/>
      <c r="E98" s="135"/>
      <c r="F98" s="74">
        <f ca="1" t="shared" si="2"/>
        <v>0</v>
      </c>
      <c r="G98" s="74">
        <f ca="1" t="shared" si="3"/>
        <v>0</v>
      </c>
    </row>
    <row r="99" s="36" customFormat="1" ht="15" spans="1:7">
      <c r="A99" s="132" t="s">
        <v>254</v>
      </c>
      <c r="B99" s="139" t="s">
        <v>255</v>
      </c>
      <c r="C99" s="134"/>
      <c r="D99" s="135"/>
      <c r="E99" s="135"/>
      <c r="F99" s="74">
        <f ca="1" t="shared" si="2"/>
        <v>0</v>
      </c>
      <c r="G99" s="74">
        <f ca="1" t="shared" si="3"/>
        <v>0</v>
      </c>
    </row>
    <row r="100" s="36" customFormat="1" ht="15" spans="1:7">
      <c r="A100" s="132" t="s">
        <v>256</v>
      </c>
      <c r="B100" s="139" t="s">
        <v>257</v>
      </c>
      <c r="C100" s="134"/>
      <c r="D100" s="135"/>
      <c r="E100" s="135"/>
      <c r="F100" s="74">
        <f ca="1" t="shared" si="2"/>
        <v>0</v>
      </c>
      <c r="G100" s="74">
        <f ca="1" t="shared" si="3"/>
        <v>0</v>
      </c>
    </row>
    <row r="101" s="36" customFormat="1" ht="15" spans="1:7">
      <c r="A101" s="132" t="s">
        <v>258</v>
      </c>
      <c r="B101" s="140" t="s">
        <v>127</v>
      </c>
      <c r="C101" s="134"/>
      <c r="D101" s="135"/>
      <c r="E101" s="135"/>
      <c r="F101" s="74">
        <f ca="1" t="shared" si="2"/>
        <v>0</v>
      </c>
      <c r="G101" s="74">
        <f ca="1" t="shared" si="3"/>
        <v>0</v>
      </c>
    </row>
    <row r="102" s="36" customFormat="1" ht="15" spans="1:7">
      <c r="A102" s="132" t="s">
        <v>259</v>
      </c>
      <c r="B102" s="140" t="s">
        <v>260</v>
      </c>
      <c r="C102" s="134"/>
      <c r="D102" s="135"/>
      <c r="E102" s="135"/>
      <c r="F102" s="74">
        <f ca="1" t="shared" si="2"/>
        <v>0</v>
      </c>
      <c r="G102" s="74">
        <f ca="1" t="shared" si="3"/>
        <v>0</v>
      </c>
    </row>
    <row r="103" s="36" customFormat="1" ht="15" spans="1:7">
      <c r="A103" s="132" t="s">
        <v>261</v>
      </c>
      <c r="B103" s="139" t="s">
        <v>121</v>
      </c>
      <c r="C103" s="134">
        <v>2100</v>
      </c>
      <c r="D103" s="135">
        <v>2422</v>
      </c>
      <c r="E103" s="135">
        <v>2600</v>
      </c>
      <c r="F103" s="74">
        <f ca="1" t="shared" si="2"/>
        <v>1.23809523809524</v>
      </c>
      <c r="G103" s="74">
        <f ca="1" t="shared" si="3"/>
        <v>1.07349298100743</v>
      </c>
    </row>
    <row r="104" s="36" customFormat="1" ht="15" spans="1:7">
      <c r="A104" s="132" t="s">
        <v>262</v>
      </c>
      <c r="B104" s="139" t="s">
        <v>123</v>
      </c>
      <c r="C104" s="134">
        <v>100</v>
      </c>
      <c r="D104" s="135"/>
      <c r="E104" s="135"/>
      <c r="F104" s="74">
        <f ca="1" t="shared" si="2"/>
        <v>0</v>
      </c>
      <c r="G104" s="74">
        <f ca="1" t="shared" si="3"/>
        <v>0</v>
      </c>
    </row>
    <row r="105" s="36" customFormat="1" ht="15" spans="1:7">
      <c r="A105" s="132" t="s">
        <v>263</v>
      </c>
      <c r="B105" s="139" t="s">
        <v>125</v>
      </c>
      <c r="C105" s="134"/>
      <c r="D105" s="135"/>
      <c r="E105" s="135"/>
      <c r="F105" s="74">
        <f ca="1" t="shared" si="2"/>
        <v>0</v>
      </c>
      <c r="G105" s="74">
        <f ca="1" t="shared" si="3"/>
        <v>0</v>
      </c>
    </row>
    <row r="106" s="36" customFormat="1" ht="15" spans="1:7">
      <c r="A106" s="132" t="s">
        <v>264</v>
      </c>
      <c r="B106" s="140" t="s">
        <v>265</v>
      </c>
      <c r="C106" s="134"/>
      <c r="D106" s="135"/>
      <c r="E106" s="135"/>
      <c r="F106" s="74">
        <f ca="1" t="shared" si="2"/>
        <v>0</v>
      </c>
      <c r="G106" s="74">
        <f ca="1" t="shared" si="3"/>
        <v>0</v>
      </c>
    </row>
    <row r="107" s="36" customFormat="1" ht="15" spans="1:7">
      <c r="A107" s="132" t="s">
        <v>266</v>
      </c>
      <c r="B107" s="140" t="s">
        <v>267</v>
      </c>
      <c r="C107" s="134"/>
      <c r="D107" s="135"/>
      <c r="E107" s="135"/>
      <c r="F107" s="74">
        <f ca="1" t="shared" si="2"/>
        <v>0</v>
      </c>
      <c r="G107" s="74">
        <f ca="1" t="shared" si="3"/>
        <v>0</v>
      </c>
    </row>
    <row r="108" s="36" customFormat="1" ht="15" spans="1:7">
      <c r="A108" s="132" t="s">
        <v>268</v>
      </c>
      <c r="B108" s="140" t="s">
        <v>269</v>
      </c>
      <c r="C108" s="134">
        <v>100</v>
      </c>
      <c r="D108" s="135"/>
      <c r="E108" s="135"/>
      <c r="F108" s="74">
        <f ca="1" t="shared" si="2"/>
        <v>0</v>
      </c>
      <c r="G108" s="74">
        <f ca="1" t="shared" si="3"/>
        <v>0</v>
      </c>
    </row>
    <row r="109" s="36" customFormat="1" ht="15" spans="1:7">
      <c r="A109" s="132" t="s">
        <v>270</v>
      </c>
      <c r="B109" s="139" t="s">
        <v>127</v>
      </c>
      <c r="C109" s="134"/>
      <c r="D109" s="135"/>
      <c r="E109" s="135"/>
      <c r="F109" s="74">
        <f ca="1" t="shared" si="2"/>
        <v>0</v>
      </c>
      <c r="G109" s="74">
        <f ca="1" t="shared" si="3"/>
        <v>0</v>
      </c>
    </row>
    <row r="110" s="36" customFormat="1" ht="15" spans="1:7">
      <c r="A110" s="132" t="s">
        <v>271</v>
      </c>
      <c r="B110" s="139" t="s">
        <v>272</v>
      </c>
      <c r="C110" s="134">
        <v>50</v>
      </c>
      <c r="D110" s="135">
        <v>42</v>
      </c>
      <c r="E110" s="135">
        <v>42</v>
      </c>
      <c r="F110" s="74">
        <f ca="1" t="shared" si="2"/>
        <v>0.84</v>
      </c>
      <c r="G110" s="74">
        <f ca="1" t="shared" si="3"/>
        <v>1</v>
      </c>
    </row>
    <row r="111" s="36" customFormat="1" ht="15" spans="1:7">
      <c r="A111" s="132" t="s">
        <v>273</v>
      </c>
      <c r="B111" s="139" t="s">
        <v>121</v>
      </c>
      <c r="C111" s="134">
        <v>350</v>
      </c>
      <c r="D111" s="135">
        <v>341</v>
      </c>
      <c r="E111" s="135">
        <v>350</v>
      </c>
      <c r="F111" s="74">
        <f ca="1" t="shared" si="2"/>
        <v>1</v>
      </c>
      <c r="G111" s="74">
        <f ca="1" t="shared" si="3"/>
        <v>1.02639296187683</v>
      </c>
    </row>
    <row r="112" s="36" customFormat="1" ht="15" spans="1:7">
      <c r="A112" s="132" t="s">
        <v>274</v>
      </c>
      <c r="B112" s="139" t="s">
        <v>123</v>
      </c>
      <c r="C112" s="134"/>
      <c r="D112" s="135"/>
      <c r="E112" s="135"/>
      <c r="F112" s="74">
        <f ca="1" t="shared" si="2"/>
        <v>0</v>
      </c>
      <c r="G112" s="74">
        <f ca="1" t="shared" si="3"/>
        <v>0</v>
      </c>
    </row>
    <row r="113" s="36" customFormat="1" ht="15" spans="1:7">
      <c r="A113" s="132" t="s">
        <v>275</v>
      </c>
      <c r="B113" s="139" t="s">
        <v>125</v>
      </c>
      <c r="C113" s="134"/>
      <c r="D113" s="135"/>
      <c r="E113" s="135"/>
      <c r="F113" s="74">
        <f ca="1" t="shared" si="2"/>
        <v>0</v>
      </c>
      <c r="G113" s="74">
        <f ca="1" t="shared" si="3"/>
        <v>0</v>
      </c>
    </row>
    <row r="114" s="36" customFormat="1" ht="15" spans="1:7">
      <c r="A114" s="132" t="s">
        <v>276</v>
      </c>
      <c r="B114" s="140" t="s">
        <v>277</v>
      </c>
      <c r="C114" s="134"/>
      <c r="D114" s="135">
        <v>148</v>
      </c>
      <c r="E114" s="135">
        <v>150</v>
      </c>
      <c r="F114" s="74">
        <f ca="1" t="shared" si="2"/>
        <v>0</v>
      </c>
      <c r="G114" s="74">
        <f ca="1" t="shared" si="3"/>
        <v>1.01351351351351</v>
      </c>
    </row>
    <row r="115" s="36" customFormat="1" ht="15" spans="1:7">
      <c r="A115" s="132" t="s">
        <v>278</v>
      </c>
      <c r="B115" s="140" t="s">
        <v>279</v>
      </c>
      <c r="C115" s="134"/>
      <c r="D115" s="135"/>
      <c r="E115" s="135"/>
      <c r="F115" s="74">
        <f ca="1" t="shared" si="2"/>
        <v>0</v>
      </c>
      <c r="G115" s="74">
        <f ca="1" t="shared" si="3"/>
        <v>0</v>
      </c>
    </row>
    <row r="116" s="36" customFormat="1" ht="15" spans="1:7">
      <c r="A116" s="132" t="s">
        <v>280</v>
      </c>
      <c r="B116" s="140" t="s">
        <v>281</v>
      </c>
      <c r="C116" s="134"/>
      <c r="D116" s="135"/>
      <c r="E116" s="135"/>
      <c r="F116" s="74">
        <f ca="1" t="shared" si="2"/>
        <v>0</v>
      </c>
      <c r="G116" s="74">
        <f ca="1" t="shared" si="3"/>
        <v>0</v>
      </c>
    </row>
    <row r="117" s="36" customFormat="1" ht="15" spans="1:7">
      <c r="A117" s="132" t="s">
        <v>282</v>
      </c>
      <c r="B117" s="139" t="s">
        <v>283</v>
      </c>
      <c r="C117" s="134"/>
      <c r="D117" s="135"/>
      <c r="E117" s="135"/>
      <c r="F117" s="74">
        <f ca="1" t="shared" si="2"/>
        <v>0</v>
      </c>
      <c r="G117" s="74">
        <f ca="1" t="shared" si="3"/>
        <v>0</v>
      </c>
    </row>
    <row r="118" s="36" customFormat="1" ht="15" spans="1:7">
      <c r="A118" s="132" t="s">
        <v>284</v>
      </c>
      <c r="B118" s="139" t="s">
        <v>285</v>
      </c>
      <c r="C118" s="134">
        <v>350</v>
      </c>
      <c r="D118" s="135">
        <v>31</v>
      </c>
      <c r="E118" s="135">
        <v>50</v>
      </c>
      <c r="F118" s="74">
        <f ca="1" t="shared" si="2"/>
        <v>0.142857142857143</v>
      </c>
      <c r="G118" s="74">
        <f ca="1" t="shared" si="3"/>
        <v>1.61290322580645</v>
      </c>
    </row>
    <row r="119" s="36" customFormat="1" ht="15" spans="1:7">
      <c r="A119" s="132" t="s">
        <v>286</v>
      </c>
      <c r="B119" s="139" t="s">
        <v>127</v>
      </c>
      <c r="C119" s="134"/>
      <c r="D119" s="135"/>
      <c r="E119" s="135"/>
      <c r="F119" s="74">
        <f ca="1" t="shared" si="2"/>
        <v>0</v>
      </c>
      <c r="G119" s="74">
        <f ca="1" t="shared" si="3"/>
        <v>0</v>
      </c>
    </row>
    <row r="120" s="36" customFormat="1" ht="15" spans="1:7">
      <c r="A120" s="132" t="s">
        <v>287</v>
      </c>
      <c r="B120" s="140" t="s">
        <v>288</v>
      </c>
      <c r="C120" s="134">
        <v>400</v>
      </c>
      <c r="D120" s="135">
        <v>801</v>
      </c>
      <c r="E120" s="135">
        <v>900</v>
      </c>
      <c r="F120" s="74">
        <f ca="1" t="shared" si="2"/>
        <v>2.25</v>
      </c>
      <c r="G120" s="74">
        <f ca="1" t="shared" si="3"/>
        <v>1.12359550561798</v>
      </c>
    </row>
    <row r="121" s="36" customFormat="1" ht="15" spans="1:7">
      <c r="A121" s="132" t="s">
        <v>289</v>
      </c>
      <c r="B121" s="140" t="s">
        <v>121</v>
      </c>
      <c r="C121" s="134"/>
      <c r="D121" s="135"/>
      <c r="E121" s="135"/>
      <c r="F121" s="74">
        <f ca="1" t="shared" si="2"/>
        <v>0</v>
      </c>
      <c r="G121" s="74">
        <f ca="1" t="shared" si="3"/>
        <v>0</v>
      </c>
    </row>
    <row r="122" s="36" customFormat="1" ht="15" spans="1:7">
      <c r="A122" s="132" t="s">
        <v>290</v>
      </c>
      <c r="B122" s="133" t="s">
        <v>123</v>
      </c>
      <c r="C122" s="134"/>
      <c r="D122" s="135"/>
      <c r="E122" s="135"/>
      <c r="F122" s="74">
        <f ca="1" t="shared" si="2"/>
        <v>0</v>
      </c>
      <c r="G122" s="74">
        <f ca="1" t="shared" si="3"/>
        <v>0</v>
      </c>
    </row>
    <row r="123" s="36" customFormat="1" ht="15" spans="1:7">
      <c r="A123" s="132" t="s">
        <v>291</v>
      </c>
      <c r="B123" s="139" t="s">
        <v>125</v>
      </c>
      <c r="C123" s="134"/>
      <c r="D123" s="135"/>
      <c r="E123" s="135"/>
      <c r="F123" s="74">
        <f ca="1" t="shared" si="2"/>
        <v>0</v>
      </c>
      <c r="G123" s="74">
        <f ca="1" t="shared" si="3"/>
        <v>0</v>
      </c>
    </row>
    <row r="124" s="36" customFormat="1" ht="15" spans="1:7">
      <c r="A124" s="132" t="s">
        <v>292</v>
      </c>
      <c r="B124" s="139" t="s">
        <v>293</v>
      </c>
      <c r="C124" s="134"/>
      <c r="D124" s="135"/>
      <c r="E124" s="135"/>
      <c r="F124" s="74">
        <f ca="1" t="shared" si="2"/>
        <v>0</v>
      </c>
      <c r="G124" s="74">
        <f ca="1" t="shared" si="3"/>
        <v>0</v>
      </c>
    </row>
    <row r="125" s="36" customFormat="1" ht="15" spans="1:7">
      <c r="A125" s="132" t="s">
        <v>294</v>
      </c>
      <c r="B125" s="139" t="s">
        <v>295</v>
      </c>
      <c r="C125" s="134"/>
      <c r="D125" s="135"/>
      <c r="E125" s="135"/>
      <c r="F125" s="74">
        <f ca="1" t="shared" si="2"/>
        <v>0</v>
      </c>
      <c r="G125" s="74">
        <f ca="1" t="shared" si="3"/>
        <v>0</v>
      </c>
    </row>
    <row r="126" s="36" customFormat="1" ht="15" spans="1:7">
      <c r="A126" s="132" t="s">
        <v>296</v>
      </c>
      <c r="B126" s="140" t="s">
        <v>297</v>
      </c>
      <c r="C126" s="134"/>
      <c r="D126" s="135"/>
      <c r="E126" s="135"/>
      <c r="F126" s="74">
        <f ca="1" t="shared" si="2"/>
        <v>0</v>
      </c>
      <c r="G126" s="74">
        <f ca="1" t="shared" si="3"/>
        <v>0</v>
      </c>
    </row>
    <row r="127" s="36" customFormat="1" ht="15" spans="1:7">
      <c r="A127" s="132" t="s">
        <v>298</v>
      </c>
      <c r="B127" s="139" t="s">
        <v>299</v>
      </c>
      <c r="C127" s="134">
        <v>10</v>
      </c>
      <c r="D127" s="135"/>
      <c r="E127" s="135"/>
      <c r="F127" s="74">
        <f ca="1" t="shared" si="2"/>
        <v>0</v>
      </c>
      <c r="G127" s="74">
        <f ca="1" t="shared" si="3"/>
        <v>0</v>
      </c>
    </row>
    <row r="128" s="36" customFormat="1" ht="15" spans="1:7">
      <c r="A128" s="132" t="s">
        <v>300</v>
      </c>
      <c r="B128" s="139" t="s">
        <v>301</v>
      </c>
      <c r="C128" s="134"/>
      <c r="D128" s="135"/>
      <c r="E128" s="135"/>
      <c r="F128" s="74">
        <f ca="1" t="shared" si="2"/>
        <v>0</v>
      </c>
      <c r="G128" s="74">
        <f ca="1" t="shared" si="3"/>
        <v>0</v>
      </c>
    </row>
    <row r="129" s="36" customFormat="1" ht="15" spans="1:7">
      <c r="A129" s="132" t="s">
        <v>302</v>
      </c>
      <c r="B129" s="139" t="s">
        <v>303</v>
      </c>
      <c r="C129" s="134"/>
      <c r="D129" s="135"/>
      <c r="E129" s="135"/>
      <c r="F129" s="74">
        <f ca="1" t="shared" si="2"/>
        <v>0</v>
      </c>
      <c r="G129" s="74">
        <f ca="1" t="shared" si="3"/>
        <v>0</v>
      </c>
    </row>
    <row r="130" s="36" customFormat="1" ht="15" spans="1:7">
      <c r="A130" s="132" t="s">
        <v>304</v>
      </c>
      <c r="B130" s="139" t="s">
        <v>127</v>
      </c>
      <c r="C130" s="134"/>
      <c r="D130" s="135"/>
      <c r="E130" s="135"/>
      <c r="F130" s="74">
        <f ca="1" t="shared" si="2"/>
        <v>0</v>
      </c>
      <c r="G130" s="74">
        <f ca="1" t="shared" si="3"/>
        <v>0</v>
      </c>
    </row>
    <row r="131" s="36" customFormat="1" ht="15" spans="1:7">
      <c r="A131" s="132" t="s">
        <v>305</v>
      </c>
      <c r="B131" s="139" t="s">
        <v>306</v>
      </c>
      <c r="C131" s="134"/>
      <c r="D131" s="135">
        <v>3</v>
      </c>
      <c r="E131" s="135">
        <v>3</v>
      </c>
      <c r="F131" s="74">
        <f ca="1" t="shared" si="2"/>
        <v>0</v>
      </c>
      <c r="G131" s="74">
        <f ca="1" t="shared" si="3"/>
        <v>1</v>
      </c>
    </row>
    <row r="132" s="36" customFormat="1" ht="15" spans="1:7">
      <c r="A132" s="132" t="s">
        <v>307</v>
      </c>
      <c r="B132" s="139" t="s">
        <v>121</v>
      </c>
      <c r="C132" s="134">
        <v>1</v>
      </c>
      <c r="D132" s="135"/>
      <c r="E132" s="135"/>
      <c r="F132" s="74">
        <f ca="1" t="shared" si="2"/>
        <v>0</v>
      </c>
      <c r="G132" s="74">
        <f ca="1" t="shared" si="3"/>
        <v>0</v>
      </c>
    </row>
    <row r="133" s="36" customFormat="1" ht="15" spans="1:7">
      <c r="A133" s="132" t="s">
        <v>308</v>
      </c>
      <c r="B133" s="139" t="s">
        <v>123</v>
      </c>
      <c r="C133" s="134"/>
      <c r="D133" s="135"/>
      <c r="E133" s="135"/>
      <c r="F133" s="74">
        <f ca="1" t="shared" si="2"/>
        <v>0</v>
      </c>
      <c r="G133" s="74">
        <f ca="1" t="shared" si="3"/>
        <v>0</v>
      </c>
    </row>
    <row r="134" s="36" customFormat="1" ht="15" spans="1:7">
      <c r="A134" s="132" t="s">
        <v>309</v>
      </c>
      <c r="B134" s="140" t="s">
        <v>125</v>
      </c>
      <c r="C134" s="134"/>
      <c r="D134" s="135"/>
      <c r="E134" s="135"/>
      <c r="F134" s="74">
        <f ca="1" t="shared" si="2"/>
        <v>0</v>
      </c>
      <c r="G134" s="74">
        <f ca="1" t="shared" si="3"/>
        <v>0</v>
      </c>
    </row>
    <row r="135" s="36" customFormat="1" ht="15" spans="1:7">
      <c r="A135" s="132" t="s">
        <v>310</v>
      </c>
      <c r="B135" s="140" t="s">
        <v>311</v>
      </c>
      <c r="C135" s="134"/>
      <c r="D135" s="135"/>
      <c r="E135" s="135"/>
      <c r="F135" s="74">
        <f ca="1" t="shared" si="2"/>
        <v>0</v>
      </c>
      <c r="G135" s="74">
        <f ca="1" t="shared" si="3"/>
        <v>0</v>
      </c>
    </row>
    <row r="136" s="36" customFormat="1" ht="15" spans="1:7">
      <c r="A136" s="132" t="s">
        <v>312</v>
      </c>
      <c r="B136" s="140" t="s">
        <v>127</v>
      </c>
      <c r="C136" s="134"/>
      <c r="D136" s="135"/>
      <c r="E136" s="135"/>
      <c r="F136" s="74">
        <f ca="1" t="shared" si="2"/>
        <v>0</v>
      </c>
      <c r="G136" s="74">
        <f ca="1" t="shared" si="3"/>
        <v>0</v>
      </c>
    </row>
    <row r="137" s="36" customFormat="1" ht="15" spans="1:7">
      <c r="A137" s="132" t="s">
        <v>313</v>
      </c>
      <c r="B137" s="142" t="s">
        <v>314</v>
      </c>
      <c r="C137" s="134"/>
      <c r="D137" s="135"/>
      <c r="E137" s="135"/>
      <c r="F137" s="74">
        <f ca="1" t="shared" si="2"/>
        <v>0</v>
      </c>
      <c r="G137" s="74">
        <f ca="1" t="shared" si="3"/>
        <v>0</v>
      </c>
    </row>
    <row r="138" s="36" customFormat="1" ht="15" spans="1:7">
      <c r="A138" s="132" t="s">
        <v>315</v>
      </c>
      <c r="B138" s="139" t="s">
        <v>121</v>
      </c>
      <c r="C138" s="134"/>
      <c r="D138" s="135"/>
      <c r="E138" s="135"/>
      <c r="F138" s="74">
        <f ca="1" t="shared" si="2"/>
        <v>0</v>
      </c>
      <c r="G138" s="74">
        <f ca="1" t="shared" si="3"/>
        <v>0</v>
      </c>
    </row>
    <row r="139" s="36" customFormat="1" ht="15" spans="1:7">
      <c r="A139" s="132" t="s">
        <v>316</v>
      </c>
      <c r="B139" s="140" t="s">
        <v>123</v>
      </c>
      <c r="C139" s="134"/>
      <c r="D139" s="135"/>
      <c r="E139" s="135"/>
      <c r="F139" s="74">
        <f ca="1" t="shared" ref="F139:F202" si="4">IFERROR(OFFSET(F139,0,-1)/OFFSET(F139,0,-3),)</f>
        <v>0</v>
      </c>
      <c r="G139" s="74">
        <f ca="1" t="shared" ref="G139:G202" si="5">IFERROR(OFFSET(F139,0,-1)/OFFSET(F139,0,-2),)</f>
        <v>0</v>
      </c>
    </row>
    <row r="140" s="36" customFormat="1" ht="15" spans="1:7">
      <c r="A140" s="132" t="s">
        <v>317</v>
      </c>
      <c r="B140" s="140" t="s">
        <v>125</v>
      </c>
      <c r="C140" s="134"/>
      <c r="D140" s="135"/>
      <c r="E140" s="135"/>
      <c r="F140" s="74">
        <f ca="1" t="shared" si="4"/>
        <v>0</v>
      </c>
      <c r="G140" s="74">
        <f ca="1" t="shared" si="5"/>
        <v>0</v>
      </c>
    </row>
    <row r="141" s="36" customFormat="1" ht="15" spans="1:7">
      <c r="A141" s="132" t="s">
        <v>318</v>
      </c>
      <c r="B141" s="140" t="s">
        <v>319</v>
      </c>
      <c r="C141" s="134"/>
      <c r="D141" s="135"/>
      <c r="E141" s="135"/>
      <c r="F141" s="74">
        <f ca="1" t="shared" si="4"/>
        <v>0</v>
      </c>
      <c r="G141" s="74">
        <f ca="1" t="shared" si="5"/>
        <v>0</v>
      </c>
    </row>
    <row r="142" s="36" customFormat="1" ht="15" spans="1:7">
      <c r="A142" s="132" t="s">
        <v>320</v>
      </c>
      <c r="B142" s="133" t="s">
        <v>321</v>
      </c>
      <c r="C142" s="134"/>
      <c r="D142" s="135"/>
      <c r="E142" s="135"/>
      <c r="F142" s="74">
        <f ca="1" t="shared" si="4"/>
        <v>0</v>
      </c>
      <c r="G142" s="74">
        <f ca="1" t="shared" si="5"/>
        <v>0</v>
      </c>
    </row>
    <row r="143" s="36" customFormat="1" ht="15" spans="1:7">
      <c r="A143" s="132" t="s">
        <v>322</v>
      </c>
      <c r="B143" s="139" t="s">
        <v>127</v>
      </c>
      <c r="C143" s="134"/>
      <c r="D143" s="135"/>
      <c r="E143" s="135"/>
      <c r="F143" s="74">
        <f ca="1" t="shared" si="4"/>
        <v>0</v>
      </c>
      <c r="G143" s="74">
        <f ca="1" t="shared" si="5"/>
        <v>0</v>
      </c>
    </row>
    <row r="144" s="36" customFormat="1" ht="15" spans="1:7">
      <c r="A144" s="132" t="s">
        <v>323</v>
      </c>
      <c r="B144" s="139" t="s">
        <v>324</v>
      </c>
      <c r="C144" s="134"/>
      <c r="D144" s="135"/>
      <c r="E144" s="135"/>
      <c r="F144" s="74">
        <f ca="1" t="shared" si="4"/>
        <v>0</v>
      </c>
      <c r="G144" s="74">
        <f ca="1" t="shared" si="5"/>
        <v>0</v>
      </c>
    </row>
    <row r="145" s="36" customFormat="1" ht="15" spans="1:7">
      <c r="A145" s="132" t="s">
        <v>325</v>
      </c>
      <c r="B145" s="140" t="s">
        <v>121</v>
      </c>
      <c r="C145" s="134">
        <v>100</v>
      </c>
      <c r="D145" s="135">
        <v>90</v>
      </c>
      <c r="E145" s="135">
        <v>90</v>
      </c>
      <c r="F145" s="74">
        <f ca="1" t="shared" si="4"/>
        <v>0.9</v>
      </c>
      <c r="G145" s="74">
        <f ca="1" t="shared" si="5"/>
        <v>1</v>
      </c>
    </row>
    <row r="146" s="36" customFormat="1" ht="15" spans="1:7">
      <c r="A146" s="132" t="s">
        <v>326</v>
      </c>
      <c r="B146" s="140" t="s">
        <v>123</v>
      </c>
      <c r="C146" s="134">
        <v>5</v>
      </c>
      <c r="D146" s="135"/>
      <c r="E146" s="135"/>
      <c r="F146" s="74">
        <f ca="1" t="shared" si="4"/>
        <v>0</v>
      </c>
      <c r="G146" s="74">
        <f ca="1" t="shared" si="5"/>
        <v>0</v>
      </c>
    </row>
    <row r="147" s="36" customFormat="1" ht="15" spans="1:7">
      <c r="A147" s="132" t="s">
        <v>327</v>
      </c>
      <c r="B147" s="139" t="s">
        <v>125</v>
      </c>
      <c r="C147" s="134"/>
      <c r="D147" s="135"/>
      <c r="E147" s="135"/>
      <c r="F147" s="74">
        <f ca="1" t="shared" si="4"/>
        <v>0</v>
      </c>
      <c r="G147" s="74">
        <f ca="1" t="shared" si="5"/>
        <v>0</v>
      </c>
    </row>
    <row r="148" s="36" customFormat="1" ht="15" spans="1:7">
      <c r="A148" s="132" t="s">
        <v>328</v>
      </c>
      <c r="B148" s="139" t="s">
        <v>329</v>
      </c>
      <c r="C148" s="134"/>
      <c r="D148" s="135"/>
      <c r="E148" s="135"/>
      <c r="F148" s="74">
        <f ca="1" t="shared" si="4"/>
        <v>0</v>
      </c>
      <c r="G148" s="74">
        <f ca="1" t="shared" si="5"/>
        <v>0</v>
      </c>
    </row>
    <row r="149" s="36" customFormat="1" ht="15" spans="1:7">
      <c r="A149" s="132" t="s">
        <v>330</v>
      </c>
      <c r="B149" s="139" t="s">
        <v>331</v>
      </c>
      <c r="C149" s="134">
        <v>30</v>
      </c>
      <c r="D149" s="135">
        <v>16</v>
      </c>
      <c r="E149" s="135">
        <v>20</v>
      </c>
      <c r="F149" s="74">
        <f ca="1" t="shared" si="4"/>
        <v>0.666666666666667</v>
      </c>
      <c r="G149" s="74">
        <f ca="1" t="shared" si="5"/>
        <v>1.25</v>
      </c>
    </row>
    <row r="150" s="36" customFormat="1" ht="15" spans="1:7">
      <c r="A150" s="132" t="s">
        <v>332</v>
      </c>
      <c r="B150" s="140" t="s">
        <v>121</v>
      </c>
      <c r="C150" s="134"/>
      <c r="D150" s="135"/>
      <c r="E150" s="135"/>
      <c r="F150" s="74">
        <f ca="1" t="shared" si="4"/>
        <v>0</v>
      </c>
      <c r="G150" s="74">
        <f ca="1" t="shared" si="5"/>
        <v>0</v>
      </c>
    </row>
    <row r="151" s="36" customFormat="1" ht="15" spans="1:7">
      <c r="A151" s="132" t="s">
        <v>333</v>
      </c>
      <c r="B151" s="140" t="s">
        <v>123</v>
      </c>
      <c r="C151" s="134"/>
      <c r="D151" s="135"/>
      <c r="E151" s="135"/>
      <c r="F151" s="74">
        <f ca="1" t="shared" si="4"/>
        <v>0</v>
      </c>
      <c r="G151" s="74">
        <f ca="1" t="shared" si="5"/>
        <v>0</v>
      </c>
    </row>
    <row r="152" s="36" customFormat="1" ht="15" spans="1:7">
      <c r="A152" s="132" t="s">
        <v>334</v>
      </c>
      <c r="B152" s="133" t="s">
        <v>125</v>
      </c>
      <c r="C152" s="134"/>
      <c r="D152" s="135"/>
      <c r="E152" s="135"/>
      <c r="F152" s="74">
        <f ca="1" t="shared" si="4"/>
        <v>0</v>
      </c>
      <c r="G152" s="74">
        <f ca="1" t="shared" si="5"/>
        <v>0</v>
      </c>
    </row>
    <row r="153" s="36" customFormat="1" ht="15" spans="1:7">
      <c r="A153" s="132" t="s">
        <v>335</v>
      </c>
      <c r="B153" s="139" t="s">
        <v>156</v>
      </c>
      <c r="C153" s="134"/>
      <c r="D153" s="135"/>
      <c r="E153" s="135"/>
      <c r="F153" s="74">
        <f ca="1" t="shared" si="4"/>
        <v>0</v>
      </c>
      <c r="G153" s="74">
        <f ca="1" t="shared" si="5"/>
        <v>0</v>
      </c>
    </row>
    <row r="154" s="36" customFormat="1" ht="15" spans="1:7">
      <c r="A154" s="132" t="s">
        <v>336</v>
      </c>
      <c r="B154" s="139" t="s">
        <v>127</v>
      </c>
      <c r="C154" s="134"/>
      <c r="D154" s="135"/>
      <c r="E154" s="135"/>
      <c r="F154" s="74">
        <f ca="1" t="shared" si="4"/>
        <v>0</v>
      </c>
      <c r="G154" s="74">
        <f ca="1" t="shared" si="5"/>
        <v>0</v>
      </c>
    </row>
    <row r="155" s="36" customFormat="1" ht="15" spans="1:7">
      <c r="A155" s="132" t="s">
        <v>337</v>
      </c>
      <c r="B155" s="139" t="s">
        <v>338</v>
      </c>
      <c r="C155" s="134"/>
      <c r="D155" s="135"/>
      <c r="E155" s="135"/>
      <c r="F155" s="74">
        <f ca="1" t="shared" si="4"/>
        <v>0</v>
      </c>
      <c r="G155" s="74">
        <f ca="1" t="shared" si="5"/>
        <v>0</v>
      </c>
    </row>
    <row r="156" s="36" customFormat="1" ht="15" spans="1:7">
      <c r="A156" s="132" t="s">
        <v>339</v>
      </c>
      <c r="B156" s="140" t="s">
        <v>121</v>
      </c>
      <c r="C156" s="134">
        <v>180</v>
      </c>
      <c r="D156" s="135">
        <v>217</v>
      </c>
      <c r="E156" s="135">
        <v>250</v>
      </c>
      <c r="F156" s="74">
        <f ca="1" t="shared" si="4"/>
        <v>1.38888888888889</v>
      </c>
      <c r="G156" s="74">
        <f ca="1" t="shared" si="5"/>
        <v>1.15207373271889</v>
      </c>
    </row>
    <row r="157" s="36" customFormat="1" ht="15" spans="1:7">
      <c r="A157" s="132" t="s">
        <v>340</v>
      </c>
      <c r="B157" s="140" t="s">
        <v>123</v>
      </c>
      <c r="C157" s="134">
        <v>10</v>
      </c>
      <c r="D157" s="135"/>
      <c r="E157" s="135"/>
      <c r="F157" s="74">
        <f ca="1" t="shared" si="4"/>
        <v>0</v>
      </c>
      <c r="G157" s="74">
        <f ca="1" t="shared" si="5"/>
        <v>0</v>
      </c>
    </row>
    <row r="158" s="36" customFormat="1" ht="15" spans="1:7">
      <c r="A158" s="132" t="s">
        <v>341</v>
      </c>
      <c r="B158" s="139" t="s">
        <v>125</v>
      </c>
      <c r="C158" s="134"/>
      <c r="D158" s="135"/>
      <c r="E158" s="135"/>
      <c r="F158" s="74">
        <f ca="1" t="shared" si="4"/>
        <v>0</v>
      </c>
      <c r="G158" s="74">
        <f ca="1" t="shared" si="5"/>
        <v>0</v>
      </c>
    </row>
    <row r="159" s="36" customFormat="1" ht="15" spans="1:7">
      <c r="A159" s="132" t="s">
        <v>342</v>
      </c>
      <c r="B159" s="139" t="s">
        <v>343</v>
      </c>
      <c r="C159" s="134"/>
      <c r="D159" s="135"/>
      <c r="E159" s="135"/>
      <c r="F159" s="74">
        <f ca="1" t="shared" si="4"/>
        <v>0</v>
      </c>
      <c r="G159" s="74">
        <f ca="1" t="shared" si="5"/>
        <v>0</v>
      </c>
    </row>
    <row r="160" s="36" customFormat="1" ht="15" spans="1:7">
      <c r="A160" s="132" t="s">
        <v>344</v>
      </c>
      <c r="B160" s="140" t="s">
        <v>127</v>
      </c>
      <c r="C160" s="134"/>
      <c r="D160" s="135"/>
      <c r="E160" s="135"/>
      <c r="F160" s="74">
        <f ca="1" t="shared" si="4"/>
        <v>0</v>
      </c>
      <c r="G160" s="74">
        <f ca="1" t="shared" si="5"/>
        <v>0</v>
      </c>
    </row>
    <row r="161" s="36" customFormat="1" ht="15" spans="1:7">
      <c r="A161" s="132" t="s">
        <v>345</v>
      </c>
      <c r="B161" s="140" t="s">
        <v>346</v>
      </c>
      <c r="C161" s="134"/>
      <c r="D161" s="135">
        <v>4</v>
      </c>
      <c r="E161" s="135">
        <v>4</v>
      </c>
      <c r="F161" s="74">
        <f ca="1" t="shared" si="4"/>
        <v>0</v>
      </c>
      <c r="G161" s="74">
        <f ca="1" t="shared" si="5"/>
        <v>1</v>
      </c>
    </row>
    <row r="162" s="36" customFormat="1" ht="15" spans="1:7">
      <c r="A162" s="132" t="s">
        <v>347</v>
      </c>
      <c r="B162" s="140" t="s">
        <v>121</v>
      </c>
      <c r="C162" s="134">
        <v>1400</v>
      </c>
      <c r="D162" s="135">
        <v>1997</v>
      </c>
      <c r="E162" s="135">
        <v>2100</v>
      </c>
      <c r="F162" s="74">
        <f ca="1" t="shared" si="4"/>
        <v>1.5</v>
      </c>
      <c r="G162" s="74">
        <f ca="1" t="shared" si="5"/>
        <v>1.05157736604907</v>
      </c>
    </row>
    <row r="163" s="36" customFormat="1" ht="15" spans="1:7">
      <c r="A163" s="132" t="s">
        <v>348</v>
      </c>
      <c r="B163" s="139" t="s">
        <v>123</v>
      </c>
      <c r="C163" s="134">
        <v>100</v>
      </c>
      <c r="D163" s="135"/>
      <c r="E163" s="135"/>
      <c r="F163" s="74">
        <f ca="1" t="shared" si="4"/>
        <v>0</v>
      </c>
      <c r="G163" s="74">
        <f ca="1" t="shared" si="5"/>
        <v>0</v>
      </c>
    </row>
    <row r="164" s="36" customFormat="1" ht="15" spans="1:7">
      <c r="A164" s="132" t="s">
        <v>349</v>
      </c>
      <c r="B164" s="139" t="s">
        <v>125</v>
      </c>
      <c r="C164" s="134"/>
      <c r="D164" s="135"/>
      <c r="E164" s="135"/>
      <c r="F164" s="74">
        <f ca="1" t="shared" si="4"/>
        <v>0</v>
      </c>
      <c r="G164" s="74">
        <f ca="1" t="shared" si="5"/>
        <v>0</v>
      </c>
    </row>
    <row r="165" s="36" customFormat="1" ht="15" spans="1:7">
      <c r="A165" s="132" t="s">
        <v>350</v>
      </c>
      <c r="B165" s="139" t="s">
        <v>117</v>
      </c>
      <c r="C165" s="134"/>
      <c r="D165" s="135"/>
      <c r="E165" s="135"/>
      <c r="F165" s="74">
        <f ca="1" t="shared" si="4"/>
        <v>0</v>
      </c>
      <c r="G165" s="74">
        <f ca="1" t="shared" si="5"/>
        <v>0</v>
      </c>
    </row>
    <row r="166" s="36" customFormat="1" ht="15" spans="1:7">
      <c r="A166" s="132" t="s">
        <v>351</v>
      </c>
      <c r="B166" s="140" t="s">
        <v>127</v>
      </c>
      <c r="C166" s="134"/>
      <c r="D166" s="135"/>
      <c r="E166" s="135"/>
      <c r="F166" s="74">
        <f ca="1" t="shared" si="4"/>
        <v>0</v>
      </c>
      <c r="G166" s="74">
        <f ca="1" t="shared" si="5"/>
        <v>0</v>
      </c>
    </row>
    <row r="167" s="36" customFormat="1" ht="15" spans="1:7">
      <c r="A167" s="132" t="s">
        <v>352</v>
      </c>
      <c r="B167" s="140" t="s">
        <v>353</v>
      </c>
      <c r="C167" s="134">
        <v>1000</v>
      </c>
      <c r="D167" s="135">
        <v>440</v>
      </c>
      <c r="E167" s="135">
        <v>500</v>
      </c>
      <c r="F167" s="74">
        <f ca="1" t="shared" si="4"/>
        <v>0.5</v>
      </c>
      <c r="G167" s="74">
        <f ca="1" t="shared" si="5"/>
        <v>1.13636363636364</v>
      </c>
    </row>
    <row r="168" s="36" customFormat="1" ht="15" spans="1:7">
      <c r="A168" s="132" t="s">
        <v>354</v>
      </c>
      <c r="B168" s="139" t="s">
        <v>121</v>
      </c>
      <c r="C168" s="134">
        <v>500</v>
      </c>
      <c r="D168" s="135">
        <v>474</v>
      </c>
      <c r="E168" s="135">
        <v>500</v>
      </c>
      <c r="F168" s="74">
        <f ca="1" t="shared" si="4"/>
        <v>1</v>
      </c>
      <c r="G168" s="74">
        <f ca="1" t="shared" si="5"/>
        <v>1.05485232067511</v>
      </c>
    </row>
    <row r="169" s="36" customFormat="1" ht="15" spans="1:7">
      <c r="A169" s="132" t="s">
        <v>355</v>
      </c>
      <c r="B169" s="139" t="s">
        <v>123</v>
      </c>
      <c r="C169" s="134">
        <v>5</v>
      </c>
      <c r="D169" s="135"/>
      <c r="E169" s="135"/>
      <c r="F169" s="74">
        <f ca="1" t="shared" si="4"/>
        <v>0</v>
      </c>
      <c r="G169" s="74">
        <f ca="1" t="shared" si="5"/>
        <v>0</v>
      </c>
    </row>
    <row r="170" s="36" customFormat="1" ht="15" spans="1:7">
      <c r="A170" s="132" t="s">
        <v>356</v>
      </c>
      <c r="B170" s="139" t="s">
        <v>125</v>
      </c>
      <c r="C170" s="134"/>
      <c r="D170" s="135"/>
      <c r="E170" s="135"/>
      <c r="F170" s="74">
        <f ca="1" t="shared" si="4"/>
        <v>0</v>
      </c>
      <c r="G170" s="74">
        <f ca="1" t="shared" si="5"/>
        <v>0</v>
      </c>
    </row>
    <row r="171" s="36" customFormat="1" ht="15" spans="1:7">
      <c r="A171" s="132" t="s">
        <v>357</v>
      </c>
      <c r="B171" s="139" t="s">
        <v>358</v>
      </c>
      <c r="C171" s="134"/>
      <c r="D171" s="135"/>
      <c r="E171" s="135"/>
      <c r="F171" s="74">
        <f ca="1" t="shared" si="4"/>
        <v>0</v>
      </c>
      <c r="G171" s="74">
        <f ca="1" t="shared" si="5"/>
        <v>0</v>
      </c>
    </row>
    <row r="172" s="36" customFormat="1" ht="15" spans="1:7">
      <c r="A172" s="132" t="s">
        <v>359</v>
      </c>
      <c r="B172" s="139" t="s">
        <v>127</v>
      </c>
      <c r="C172" s="134"/>
      <c r="D172" s="135"/>
      <c r="E172" s="135"/>
      <c r="F172" s="74">
        <f ca="1" t="shared" si="4"/>
        <v>0</v>
      </c>
      <c r="G172" s="74">
        <f ca="1" t="shared" si="5"/>
        <v>0</v>
      </c>
    </row>
    <row r="173" s="36" customFormat="1" ht="15" spans="1:7">
      <c r="A173" s="132" t="s">
        <v>360</v>
      </c>
      <c r="B173" s="140" t="s">
        <v>361</v>
      </c>
      <c r="C173" s="134">
        <v>600</v>
      </c>
      <c r="D173" s="135">
        <v>365</v>
      </c>
      <c r="E173" s="135">
        <v>400</v>
      </c>
      <c r="F173" s="74">
        <f ca="1" t="shared" si="4"/>
        <v>0.666666666666667</v>
      </c>
      <c r="G173" s="74">
        <f ca="1" t="shared" si="5"/>
        <v>1.0958904109589</v>
      </c>
    </row>
    <row r="174" s="36" customFormat="1" ht="15" spans="1:7">
      <c r="A174" s="132" t="s">
        <v>362</v>
      </c>
      <c r="B174" s="133" t="s">
        <v>121</v>
      </c>
      <c r="C174" s="134">
        <v>300</v>
      </c>
      <c r="D174" s="135">
        <v>425</v>
      </c>
      <c r="E174" s="135">
        <v>450</v>
      </c>
      <c r="F174" s="74">
        <f ca="1" t="shared" si="4"/>
        <v>1.5</v>
      </c>
      <c r="G174" s="74">
        <f ca="1" t="shared" si="5"/>
        <v>1.05882352941176</v>
      </c>
    </row>
    <row r="175" s="36" customFormat="1" ht="15" spans="1:7">
      <c r="A175" s="132" t="s">
        <v>363</v>
      </c>
      <c r="B175" s="139" t="s">
        <v>123</v>
      </c>
      <c r="C175" s="134"/>
      <c r="D175" s="135"/>
      <c r="E175" s="135"/>
      <c r="F175" s="74">
        <f ca="1" t="shared" si="4"/>
        <v>0</v>
      </c>
      <c r="G175" s="74">
        <f ca="1" t="shared" si="5"/>
        <v>0</v>
      </c>
    </row>
    <row r="176" s="36" customFormat="1" ht="15" spans="1:7">
      <c r="A176" s="132" t="s">
        <v>364</v>
      </c>
      <c r="B176" s="139" t="s">
        <v>125</v>
      </c>
      <c r="C176" s="134"/>
      <c r="D176" s="135"/>
      <c r="E176" s="135"/>
      <c r="F176" s="74">
        <f ca="1" t="shared" si="4"/>
        <v>0</v>
      </c>
      <c r="G176" s="74">
        <f ca="1" t="shared" si="5"/>
        <v>0</v>
      </c>
    </row>
    <row r="177" s="36" customFormat="1" ht="15" spans="1:7">
      <c r="A177" s="132" t="s">
        <v>365</v>
      </c>
      <c r="B177" s="139" t="s">
        <v>366</v>
      </c>
      <c r="C177" s="134">
        <v>5</v>
      </c>
      <c r="D177" s="135"/>
      <c r="E177" s="135"/>
      <c r="F177" s="74">
        <f ca="1" t="shared" si="4"/>
        <v>0</v>
      </c>
      <c r="G177" s="74">
        <f ca="1" t="shared" si="5"/>
        <v>0</v>
      </c>
    </row>
    <row r="178" s="36" customFormat="1" ht="15" spans="1:7">
      <c r="A178" s="132" t="s">
        <v>367</v>
      </c>
      <c r="B178" s="139" t="s">
        <v>127</v>
      </c>
      <c r="C178" s="134">
        <v>5</v>
      </c>
      <c r="D178" s="135"/>
      <c r="E178" s="135"/>
      <c r="F178" s="74">
        <f ca="1" t="shared" si="4"/>
        <v>0</v>
      </c>
      <c r="G178" s="74">
        <f ca="1" t="shared" si="5"/>
        <v>0</v>
      </c>
    </row>
    <row r="179" s="36" customFormat="1" ht="15" spans="1:7">
      <c r="A179" s="132" t="s">
        <v>368</v>
      </c>
      <c r="B179" s="140" t="s">
        <v>369</v>
      </c>
      <c r="C179" s="134">
        <v>200</v>
      </c>
      <c r="D179" s="135">
        <v>1357</v>
      </c>
      <c r="E179" s="135">
        <v>1500</v>
      </c>
      <c r="F179" s="74">
        <f ca="1" t="shared" si="4"/>
        <v>7.5</v>
      </c>
      <c r="G179" s="74">
        <f ca="1" t="shared" si="5"/>
        <v>1.10537951363301</v>
      </c>
    </row>
    <row r="180" s="36" customFormat="1" ht="15" spans="1:7">
      <c r="A180" s="132" t="s">
        <v>370</v>
      </c>
      <c r="B180" s="140" t="s">
        <v>121</v>
      </c>
      <c r="C180" s="134">
        <v>250</v>
      </c>
      <c r="D180" s="135">
        <v>447</v>
      </c>
      <c r="E180" s="135">
        <v>500</v>
      </c>
      <c r="F180" s="74">
        <f ca="1" t="shared" si="4"/>
        <v>2</v>
      </c>
      <c r="G180" s="74">
        <f ca="1" t="shared" si="5"/>
        <v>1.11856823266219</v>
      </c>
    </row>
    <row r="181" s="36" customFormat="1" ht="15" spans="1:7">
      <c r="A181" s="132" t="s">
        <v>371</v>
      </c>
      <c r="B181" s="139" t="s">
        <v>123</v>
      </c>
      <c r="C181" s="134">
        <v>5</v>
      </c>
      <c r="D181" s="135"/>
      <c r="E181" s="135"/>
      <c r="F181" s="74">
        <f ca="1" t="shared" si="4"/>
        <v>0</v>
      </c>
      <c r="G181" s="74">
        <f ca="1" t="shared" si="5"/>
        <v>0</v>
      </c>
    </row>
    <row r="182" s="36" customFormat="1" ht="15" spans="1:7">
      <c r="A182" s="132" t="s">
        <v>372</v>
      </c>
      <c r="B182" s="139" t="s">
        <v>125</v>
      </c>
      <c r="C182" s="134"/>
      <c r="D182" s="135"/>
      <c r="E182" s="135"/>
      <c r="F182" s="74">
        <f ca="1" t="shared" si="4"/>
        <v>0</v>
      </c>
      <c r="G182" s="74">
        <f ca="1" t="shared" si="5"/>
        <v>0</v>
      </c>
    </row>
    <row r="183" s="36" customFormat="1" ht="15" spans="1:7">
      <c r="A183" s="132" t="s">
        <v>373</v>
      </c>
      <c r="B183" s="139" t="s">
        <v>374</v>
      </c>
      <c r="C183" s="134">
        <v>5</v>
      </c>
      <c r="D183" s="135"/>
      <c r="E183" s="135"/>
      <c r="F183" s="74">
        <f ca="1" t="shared" si="4"/>
        <v>0</v>
      </c>
      <c r="G183" s="74">
        <f ca="1" t="shared" si="5"/>
        <v>0</v>
      </c>
    </row>
    <row r="184" s="36" customFormat="1" ht="15" spans="1:7">
      <c r="A184" s="132" t="s">
        <v>375</v>
      </c>
      <c r="B184" s="139" t="s">
        <v>376</v>
      </c>
      <c r="C184" s="134"/>
      <c r="D184" s="135"/>
      <c r="E184" s="135"/>
      <c r="F184" s="74">
        <f ca="1" t="shared" si="4"/>
        <v>0</v>
      </c>
      <c r="G184" s="74">
        <f ca="1" t="shared" si="5"/>
        <v>0</v>
      </c>
    </row>
    <row r="185" s="36" customFormat="1" ht="15" spans="1:7">
      <c r="A185" s="132" t="s">
        <v>377</v>
      </c>
      <c r="B185" s="139" t="s">
        <v>127</v>
      </c>
      <c r="C185" s="134"/>
      <c r="D185" s="135"/>
      <c r="E185" s="135"/>
      <c r="F185" s="74">
        <f ca="1" t="shared" si="4"/>
        <v>0</v>
      </c>
      <c r="G185" s="74">
        <f ca="1" t="shared" si="5"/>
        <v>0</v>
      </c>
    </row>
    <row r="186" s="36" customFormat="1" ht="15" spans="1:7">
      <c r="A186" s="132" t="s">
        <v>378</v>
      </c>
      <c r="B186" s="140" t="s">
        <v>379</v>
      </c>
      <c r="C186" s="134">
        <v>200</v>
      </c>
      <c r="D186" s="135">
        <v>16</v>
      </c>
      <c r="E186" s="135">
        <v>20</v>
      </c>
      <c r="F186" s="74">
        <f ca="1" t="shared" si="4"/>
        <v>0.1</v>
      </c>
      <c r="G186" s="74">
        <f ca="1" t="shared" si="5"/>
        <v>1.25</v>
      </c>
    </row>
    <row r="187" s="36" customFormat="1" ht="15" spans="1:7">
      <c r="A187" s="132" t="s">
        <v>380</v>
      </c>
      <c r="B187" s="140" t="s">
        <v>121</v>
      </c>
      <c r="C187" s="134"/>
      <c r="D187" s="135"/>
      <c r="E187" s="135"/>
      <c r="F187" s="74">
        <f ca="1" t="shared" si="4"/>
        <v>0</v>
      </c>
      <c r="G187" s="74">
        <f ca="1" t="shared" si="5"/>
        <v>0</v>
      </c>
    </row>
    <row r="188" s="36" customFormat="1" ht="15" spans="1:7">
      <c r="A188" s="132" t="s">
        <v>381</v>
      </c>
      <c r="B188" s="133" t="s">
        <v>123</v>
      </c>
      <c r="C188" s="134"/>
      <c r="D188" s="135"/>
      <c r="E188" s="135"/>
      <c r="F188" s="74">
        <f ca="1" t="shared" si="4"/>
        <v>0</v>
      </c>
      <c r="G188" s="74">
        <f ca="1" t="shared" si="5"/>
        <v>0</v>
      </c>
    </row>
    <row r="189" s="36" customFormat="1" ht="15" spans="1:7">
      <c r="A189" s="132" t="s">
        <v>382</v>
      </c>
      <c r="B189" s="139" t="s">
        <v>125</v>
      </c>
      <c r="C189" s="134"/>
      <c r="D189" s="135"/>
      <c r="E189" s="135"/>
      <c r="F189" s="74">
        <f ca="1" t="shared" si="4"/>
        <v>0</v>
      </c>
      <c r="G189" s="74">
        <f ca="1" t="shared" si="5"/>
        <v>0</v>
      </c>
    </row>
    <row r="190" s="36" customFormat="1" ht="15" spans="1:7">
      <c r="A190" s="132" t="s">
        <v>383</v>
      </c>
      <c r="B190" s="139" t="s">
        <v>127</v>
      </c>
      <c r="C190" s="134"/>
      <c r="D190" s="135"/>
      <c r="E190" s="135"/>
      <c r="F190" s="74">
        <f ca="1" t="shared" si="4"/>
        <v>0</v>
      </c>
      <c r="G190" s="74">
        <f ca="1" t="shared" si="5"/>
        <v>0</v>
      </c>
    </row>
    <row r="191" s="36" customFormat="1" ht="15" spans="1:7">
      <c r="A191" s="132" t="s">
        <v>384</v>
      </c>
      <c r="B191" s="139" t="s">
        <v>385</v>
      </c>
      <c r="C191" s="134"/>
      <c r="D191" s="135"/>
      <c r="E191" s="135"/>
      <c r="F191" s="74">
        <f ca="1" t="shared" si="4"/>
        <v>0</v>
      </c>
      <c r="G191" s="74">
        <f ca="1" t="shared" si="5"/>
        <v>0</v>
      </c>
    </row>
    <row r="192" s="36" customFormat="1" ht="15" spans="1:7">
      <c r="A192" s="132" t="s">
        <v>386</v>
      </c>
      <c r="B192" s="140" t="s">
        <v>121</v>
      </c>
      <c r="C192" s="134"/>
      <c r="D192" s="135"/>
      <c r="E192" s="135"/>
      <c r="F192" s="74">
        <f ca="1" t="shared" si="4"/>
        <v>0</v>
      </c>
      <c r="G192" s="74">
        <f ca="1" t="shared" si="5"/>
        <v>0</v>
      </c>
    </row>
    <row r="193" s="36" customFormat="1" ht="15" spans="1:7">
      <c r="A193" s="132" t="s">
        <v>387</v>
      </c>
      <c r="B193" s="140" t="s">
        <v>123</v>
      </c>
      <c r="C193" s="134"/>
      <c r="D193" s="135"/>
      <c r="E193" s="135"/>
      <c r="F193" s="74">
        <f ca="1" t="shared" si="4"/>
        <v>0</v>
      </c>
      <c r="G193" s="74">
        <f ca="1" t="shared" si="5"/>
        <v>0</v>
      </c>
    </row>
    <row r="194" s="36" customFormat="1" ht="15" spans="1:7">
      <c r="A194" s="132" t="s">
        <v>388</v>
      </c>
      <c r="B194" s="139" t="s">
        <v>125</v>
      </c>
      <c r="C194" s="134"/>
      <c r="D194" s="135"/>
      <c r="E194" s="135"/>
      <c r="F194" s="74">
        <f ca="1" t="shared" si="4"/>
        <v>0</v>
      </c>
      <c r="G194" s="74">
        <f ca="1" t="shared" si="5"/>
        <v>0</v>
      </c>
    </row>
    <row r="195" s="36" customFormat="1" ht="15" spans="1:7">
      <c r="A195" s="132" t="s">
        <v>389</v>
      </c>
      <c r="B195" s="139" t="s">
        <v>127</v>
      </c>
      <c r="C195" s="134"/>
      <c r="D195" s="135"/>
      <c r="E195" s="135"/>
      <c r="F195" s="74">
        <f ca="1" t="shared" si="4"/>
        <v>0</v>
      </c>
      <c r="G195" s="74">
        <f ca="1" t="shared" si="5"/>
        <v>0</v>
      </c>
    </row>
    <row r="196" s="36" customFormat="1" ht="15" spans="1:7">
      <c r="A196" s="132" t="s">
        <v>390</v>
      </c>
      <c r="B196" s="139" t="s">
        <v>391</v>
      </c>
      <c r="C196" s="134"/>
      <c r="D196" s="135"/>
      <c r="E196" s="135"/>
      <c r="F196" s="74">
        <f ca="1" t="shared" si="4"/>
        <v>0</v>
      </c>
      <c r="G196" s="74">
        <f ca="1" t="shared" si="5"/>
        <v>0</v>
      </c>
    </row>
    <row r="197" s="36" customFormat="1" ht="15" spans="1:7">
      <c r="A197" s="132" t="s">
        <v>392</v>
      </c>
      <c r="B197" s="139" t="s">
        <v>121</v>
      </c>
      <c r="C197" s="134"/>
      <c r="D197" s="135"/>
      <c r="E197" s="135"/>
      <c r="F197" s="74">
        <f ca="1" t="shared" si="4"/>
        <v>0</v>
      </c>
      <c r="G197" s="74">
        <f ca="1" t="shared" si="5"/>
        <v>0</v>
      </c>
    </row>
    <row r="198" s="36" customFormat="1" ht="15" spans="1:7">
      <c r="A198" s="132" t="s">
        <v>393</v>
      </c>
      <c r="B198" s="139" t="s">
        <v>123</v>
      </c>
      <c r="C198" s="134"/>
      <c r="D198" s="135"/>
      <c r="E198" s="135"/>
      <c r="F198" s="74">
        <f ca="1" t="shared" si="4"/>
        <v>0</v>
      </c>
      <c r="G198" s="74">
        <f ca="1" t="shared" si="5"/>
        <v>0</v>
      </c>
    </row>
    <row r="199" s="36" customFormat="1" ht="15" spans="1:7">
      <c r="A199" s="132" t="s">
        <v>394</v>
      </c>
      <c r="B199" s="139" t="s">
        <v>125</v>
      </c>
      <c r="C199" s="134"/>
      <c r="D199" s="135"/>
      <c r="E199" s="135"/>
      <c r="F199" s="74">
        <f ca="1" t="shared" si="4"/>
        <v>0</v>
      </c>
      <c r="G199" s="74">
        <f ca="1" t="shared" si="5"/>
        <v>0</v>
      </c>
    </row>
    <row r="200" s="36" customFormat="1" ht="15" spans="1:7">
      <c r="A200" s="132" t="s">
        <v>395</v>
      </c>
      <c r="B200" s="139" t="s">
        <v>396</v>
      </c>
      <c r="C200" s="134"/>
      <c r="D200" s="135"/>
      <c r="E200" s="135"/>
      <c r="F200" s="74">
        <f ca="1" t="shared" si="4"/>
        <v>0</v>
      </c>
      <c r="G200" s="74">
        <f ca="1" t="shared" si="5"/>
        <v>0</v>
      </c>
    </row>
    <row r="201" s="36" customFormat="1" ht="15" spans="1:7">
      <c r="A201" s="132" t="s">
        <v>397</v>
      </c>
      <c r="B201" s="139" t="s">
        <v>127</v>
      </c>
      <c r="C201" s="134"/>
      <c r="D201" s="135"/>
      <c r="E201" s="135"/>
      <c r="F201" s="74">
        <f ca="1" t="shared" si="4"/>
        <v>0</v>
      </c>
      <c r="G201" s="74">
        <f ca="1" t="shared" si="5"/>
        <v>0</v>
      </c>
    </row>
    <row r="202" s="36" customFormat="1" ht="15" spans="1:7">
      <c r="A202" s="132" t="s">
        <v>398</v>
      </c>
      <c r="B202" s="139" t="s">
        <v>399</v>
      </c>
      <c r="C202" s="134"/>
      <c r="D202" s="135"/>
      <c r="E202" s="135"/>
      <c r="F202" s="74">
        <f ca="1" t="shared" si="4"/>
        <v>0</v>
      </c>
      <c r="G202" s="74">
        <f ca="1" t="shared" si="5"/>
        <v>0</v>
      </c>
    </row>
    <row r="203" s="36" customFormat="1" ht="15" spans="1:7">
      <c r="A203" s="132" t="s">
        <v>400</v>
      </c>
      <c r="B203" s="139" t="s">
        <v>121</v>
      </c>
      <c r="C203" s="134">
        <v>3000</v>
      </c>
      <c r="D203" s="135">
        <v>3885</v>
      </c>
      <c r="E203" s="135">
        <v>4000</v>
      </c>
      <c r="F203" s="74">
        <f ca="1" t="shared" ref="F203:F266" si="6">IFERROR(OFFSET(F203,0,-1)/OFFSET(F203,0,-3),)</f>
        <v>1.33333333333333</v>
      </c>
      <c r="G203" s="74">
        <f ca="1" t="shared" ref="G203:G266" si="7">IFERROR(OFFSET(F203,0,-1)/OFFSET(F203,0,-2),)</f>
        <v>1.02960102960103</v>
      </c>
    </row>
    <row r="204" s="36" customFormat="1" ht="15" spans="1:7">
      <c r="A204" s="132" t="s">
        <v>401</v>
      </c>
      <c r="B204" s="139" t="s">
        <v>123</v>
      </c>
      <c r="C204" s="134">
        <v>5</v>
      </c>
      <c r="D204" s="135"/>
      <c r="E204" s="135"/>
      <c r="F204" s="74">
        <f ca="1" t="shared" si="6"/>
        <v>0</v>
      </c>
      <c r="G204" s="74">
        <f ca="1" t="shared" si="7"/>
        <v>0</v>
      </c>
    </row>
    <row r="205" s="36" customFormat="1" ht="15" spans="1:7">
      <c r="A205" s="132" t="s">
        <v>402</v>
      </c>
      <c r="B205" s="139" t="s">
        <v>125</v>
      </c>
      <c r="C205" s="134"/>
      <c r="D205" s="135"/>
      <c r="E205" s="135"/>
      <c r="F205" s="74">
        <f ca="1" t="shared" si="6"/>
        <v>0</v>
      </c>
      <c r="G205" s="74">
        <f ca="1" t="shared" si="7"/>
        <v>0</v>
      </c>
    </row>
    <row r="206" s="36" customFormat="1" ht="15" spans="1:7">
      <c r="A206" s="132" t="s">
        <v>403</v>
      </c>
      <c r="B206" s="139" t="s">
        <v>404</v>
      </c>
      <c r="C206" s="134"/>
      <c r="D206" s="135"/>
      <c r="E206" s="135"/>
      <c r="F206" s="74">
        <f ca="1" t="shared" si="6"/>
        <v>0</v>
      </c>
      <c r="G206" s="74">
        <f ca="1" t="shared" si="7"/>
        <v>0</v>
      </c>
    </row>
    <row r="207" s="36" customFormat="1" ht="15" spans="1:7">
      <c r="A207" s="132" t="s">
        <v>405</v>
      </c>
      <c r="B207" s="139" t="s">
        <v>406</v>
      </c>
      <c r="C207" s="134">
        <v>100</v>
      </c>
      <c r="D207" s="135">
        <v>4</v>
      </c>
      <c r="E207" s="135">
        <v>4</v>
      </c>
      <c r="F207" s="74">
        <f ca="1" t="shared" si="6"/>
        <v>0.04</v>
      </c>
      <c r="G207" s="74">
        <f ca="1" t="shared" si="7"/>
        <v>1</v>
      </c>
    </row>
    <row r="208" s="36" customFormat="1" ht="15" spans="1:7">
      <c r="A208" s="132" t="s">
        <v>407</v>
      </c>
      <c r="B208" s="139" t="s">
        <v>216</v>
      </c>
      <c r="C208" s="134"/>
      <c r="D208" s="135"/>
      <c r="E208" s="135"/>
      <c r="F208" s="74">
        <f ca="1" t="shared" si="6"/>
        <v>0</v>
      </c>
      <c r="G208" s="74">
        <f ca="1" t="shared" si="7"/>
        <v>0</v>
      </c>
    </row>
    <row r="209" s="36" customFormat="1" ht="15" spans="1:7">
      <c r="A209" s="132" t="s">
        <v>408</v>
      </c>
      <c r="B209" s="139" t="s">
        <v>409</v>
      </c>
      <c r="C209" s="134"/>
      <c r="D209" s="135">
        <v>11</v>
      </c>
      <c r="E209" s="135">
        <v>10</v>
      </c>
      <c r="F209" s="74">
        <f ca="1" t="shared" si="6"/>
        <v>0</v>
      </c>
      <c r="G209" s="74">
        <f ca="1" t="shared" si="7"/>
        <v>0.909090909090909</v>
      </c>
    </row>
    <row r="210" s="36" customFormat="1" ht="15" spans="1:7">
      <c r="A210" s="132" t="s">
        <v>410</v>
      </c>
      <c r="B210" s="139" t="s">
        <v>411</v>
      </c>
      <c r="C210" s="134"/>
      <c r="D210" s="135">
        <v>3</v>
      </c>
      <c r="E210" s="135">
        <v>3</v>
      </c>
      <c r="F210" s="74">
        <f ca="1" t="shared" si="6"/>
        <v>0</v>
      </c>
      <c r="G210" s="74">
        <f ca="1" t="shared" si="7"/>
        <v>1</v>
      </c>
    </row>
    <row r="211" s="36" customFormat="1" ht="15" spans="1:7">
      <c r="A211" s="132" t="s">
        <v>412</v>
      </c>
      <c r="B211" s="139" t="s">
        <v>413</v>
      </c>
      <c r="C211" s="134"/>
      <c r="D211" s="135"/>
      <c r="E211" s="135"/>
      <c r="F211" s="74">
        <f ca="1" t="shared" si="6"/>
        <v>0</v>
      </c>
      <c r="G211" s="74">
        <f ca="1" t="shared" si="7"/>
        <v>0</v>
      </c>
    </row>
    <row r="212" s="36" customFormat="1" ht="15" spans="1:7">
      <c r="A212" s="132" t="s">
        <v>414</v>
      </c>
      <c r="B212" s="139" t="s">
        <v>415</v>
      </c>
      <c r="C212" s="134"/>
      <c r="D212" s="135"/>
      <c r="E212" s="135"/>
      <c r="F212" s="74">
        <f ca="1" t="shared" si="6"/>
        <v>0</v>
      </c>
      <c r="G212" s="74">
        <f ca="1" t="shared" si="7"/>
        <v>0</v>
      </c>
    </row>
    <row r="213" s="36" customFormat="1" ht="15" spans="1:7">
      <c r="A213" s="132" t="s">
        <v>416</v>
      </c>
      <c r="B213" s="139" t="s">
        <v>417</v>
      </c>
      <c r="C213" s="134"/>
      <c r="D213" s="135"/>
      <c r="E213" s="135"/>
      <c r="F213" s="74">
        <f ca="1" t="shared" si="6"/>
        <v>0</v>
      </c>
      <c r="G213" s="74">
        <f ca="1" t="shared" si="7"/>
        <v>0</v>
      </c>
    </row>
    <row r="214" s="36" customFormat="1" ht="15" spans="1:7">
      <c r="A214" s="132" t="s">
        <v>418</v>
      </c>
      <c r="B214" s="139" t="s">
        <v>419</v>
      </c>
      <c r="C214" s="134">
        <v>100</v>
      </c>
      <c r="D214" s="135">
        <v>30</v>
      </c>
      <c r="E214" s="135">
        <v>30</v>
      </c>
      <c r="F214" s="74">
        <f ca="1" t="shared" si="6"/>
        <v>0.3</v>
      </c>
      <c r="G214" s="74">
        <f ca="1" t="shared" si="7"/>
        <v>1</v>
      </c>
    </row>
    <row r="215" s="36" customFormat="1" ht="15" spans="1:7">
      <c r="A215" s="132" t="s">
        <v>420</v>
      </c>
      <c r="B215" s="139" t="s">
        <v>127</v>
      </c>
      <c r="C215" s="134">
        <v>200</v>
      </c>
      <c r="D215" s="135">
        <v>221</v>
      </c>
      <c r="E215" s="135">
        <v>250</v>
      </c>
      <c r="F215" s="74">
        <f ca="1" t="shared" si="6"/>
        <v>1.25</v>
      </c>
      <c r="G215" s="74">
        <f ca="1" t="shared" si="7"/>
        <v>1.13122171945701</v>
      </c>
    </row>
    <row r="216" s="36" customFormat="1" ht="15" spans="1:7">
      <c r="A216" s="132" t="s">
        <v>421</v>
      </c>
      <c r="B216" s="139" t="s">
        <v>422</v>
      </c>
      <c r="C216" s="134">
        <v>350</v>
      </c>
      <c r="D216" s="135">
        <v>158</v>
      </c>
      <c r="E216" s="135">
        <v>200</v>
      </c>
      <c r="F216" s="74">
        <f ca="1" t="shared" si="6"/>
        <v>0.571428571428571</v>
      </c>
      <c r="G216" s="74">
        <f ca="1" t="shared" si="7"/>
        <v>1.26582278481013</v>
      </c>
    </row>
    <row r="217" s="36" customFormat="1" ht="15" spans="1:7">
      <c r="A217" s="217" t="s">
        <v>423</v>
      </c>
      <c r="B217" s="139" t="s">
        <v>121</v>
      </c>
      <c r="C217" s="134"/>
      <c r="D217" s="135"/>
      <c r="E217" s="135"/>
      <c r="F217" s="74">
        <f ca="1" t="shared" si="6"/>
        <v>0</v>
      </c>
      <c r="G217" s="74">
        <f ca="1" t="shared" si="7"/>
        <v>0</v>
      </c>
    </row>
    <row r="218" s="36" customFormat="1" ht="15" spans="1:7">
      <c r="A218" s="217" t="s">
        <v>424</v>
      </c>
      <c r="B218" s="139" t="s">
        <v>123</v>
      </c>
      <c r="C218" s="134"/>
      <c r="D218" s="135"/>
      <c r="E218" s="135"/>
      <c r="F218" s="74">
        <f ca="1" t="shared" si="6"/>
        <v>0</v>
      </c>
      <c r="G218" s="74">
        <f ca="1" t="shared" si="7"/>
        <v>0</v>
      </c>
    </row>
    <row r="219" s="36" customFormat="1" ht="15" spans="1:7">
      <c r="A219" s="217" t="s">
        <v>425</v>
      </c>
      <c r="B219" s="139" t="s">
        <v>125</v>
      </c>
      <c r="C219" s="134"/>
      <c r="D219" s="135"/>
      <c r="E219" s="135"/>
      <c r="F219" s="74">
        <f ca="1" t="shared" si="6"/>
        <v>0</v>
      </c>
      <c r="G219" s="74">
        <f ca="1" t="shared" si="7"/>
        <v>0</v>
      </c>
    </row>
    <row r="220" s="36" customFormat="1" ht="15" spans="1:7">
      <c r="A220" s="217" t="s">
        <v>426</v>
      </c>
      <c r="B220" s="139" t="s">
        <v>127</v>
      </c>
      <c r="C220" s="134"/>
      <c r="D220" s="135"/>
      <c r="E220" s="135"/>
      <c r="F220" s="74">
        <f ca="1" t="shared" si="6"/>
        <v>0</v>
      </c>
      <c r="G220" s="74">
        <f ca="1" t="shared" si="7"/>
        <v>0</v>
      </c>
    </row>
    <row r="221" s="36" customFormat="1" ht="15" spans="1:7">
      <c r="A221" s="217" t="s">
        <v>427</v>
      </c>
      <c r="B221" s="139" t="s">
        <v>428</v>
      </c>
      <c r="C221" s="134"/>
      <c r="D221" s="135"/>
      <c r="E221" s="135"/>
      <c r="F221" s="74">
        <f ca="1" t="shared" si="6"/>
        <v>0</v>
      </c>
      <c r="G221" s="74">
        <f ca="1" t="shared" si="7"/>
        <v>0</v>
      </c>
    </row>
    <row r="222" s="36" customFormat="1" ht="15" spans="1:7">
      <c r="A222" s="217" t="s">
        <v>429</v>
      </c>
      <c r="B222" s="139" t="s">
        <v>121</v>
      </c>
      <c r="C222" s="134"/>
      <c r="D222" s="135"/>
      <c r="E222" s="135"/>
      <c r="F222" s="74">
        <f ca="1" t="shared" si="6"/>
        <v>0</v>
      </c>
      <c r="G222" s="74">
        <f ca="1" t="shared" si="7"/>
        <v>0</v>
      </c>
    </row>
    <row r="223" s="36" customFormat="1" ht="15" spans="1:7">
      <c r="A223" s="217" t="s">
        <v>430</v>
      </c>
      <c r="B223" s="139" t="s">
        <v>123</v>
      </c>
      <c r="C223" s="134"/>
      <c r="D223" s="135"/>
      <c r="E223" s="135"/>
      <c r="F223" s="74">
        <f ca="1" t="shared" si="6"/>
        <v>0</v>
      </c>
      <c r="G223" s="74">
        <f ca="1" t="shared" si="7"/>
        <v>0</v>
      </c>
    </row>
    <row r="224" s="36" customFormat="1" ht="15" spans="1:7">
      <c r="A224" s="217" t="s">
        <v>431</v>
      </c>
      <c r="B224" s="139" t="s">
        <v>125</v>
      </c>
      <c r="C224" s="134"/>
      <c r="D224" s="135"/>
      <c r="E224" s="135"/>
      <c r="F224" s="74">
        <f ca="1" t="shared" si="6"/>
        <v>0</v>
      </c>
      <c r="G224" s="74">
        <f ca="1" t="shared" si="7"/>
        <v>0</v>
      </c>
    </row>
    <row r="225" s="36" customFormat="1" ht="15" spans="1:7">
      <c r="A225" s="217" t="s">
        <v>432</v>
      </c>
      <c r="B225" s="139" t="s">
        <v>433</v>
      </c>
      <c r="C225" s="134">
        <v>500</v>
      </c>
      <c r="D225" s="135"/>
      <c r="E225" s="135"/>
      <c r="F225" s="74">
        <f ca="1" t="shared" si="6"/>
        <v>0</v>
      </c>
      <c r="G225" s="74">
        <f ca="1" t="shared" si="7"/>
        <v>0</v>
      </c>
    </row>
    <row r="226" s="36" customFormat="1" ht="15" spans="1:7">
      <c r="A226" s="217" t="s">
        <v>434</v>
      </c>
      <c r="B226" s="139" t="s">
        <v>127</v>
      </c>
      <c r="C226" s="134"/>
      <c r="D226" s="135"/>
      <c r="E226" s="135"/>
      <c r="F226" s="74">
        <f ca="1" t="shared" si="6"/>
        <v>0</v>
      </c>
      <c r="G226" s="74">
        <f ca="1" t="shared" si="7"/>
        <v>0</v>
      </c>
    </row>
    <row r="227" s="36" customFormat="1" ht="15" spans="1:7">
      <c r="A227" s="132" t="s">
        <v>435</v>
      </c>
      <c r="B227" s="140" t="s">
        <v>436</v>
      </c>
      <c r="C227" s="134"/>
      <c r="D227" s="135">
        <v>43</v>
      </c>
      <c r="E227" s="135">
        <v>50</v>
      </c>
      <c r="F227" s="74">
        <f ca="1" t="shared" si="6"/>
        <v>0</v>
      </c>
      <c r="G227" s="74">
        <f ca="1" t="shared" si="7"/>
        <v>1.16279069767442</v>
      </c>
    </row>
    <row r="228" s="36" customFormat="1" ht="15" spans="1:7">
      <c r="A228" s="132" t="s">
        <v>437</v>
      </c>
      <c r="B228" s="140" t="s">
        <v>121</v>
      </c>
      <c r="C228" s="134">
        <v>15684</v>
      </c>
      <c r="D228" s="135"/>
      <c r="E228" s="135"/>
      <c r="F228" s="74">
        <f ca="1" t="shared" si="6"/>
        <v>0</v>
      </c>
      <c r="G228" s="74">
        <f ca="1" t="shared" si="7"/>
        <v>0</v>
      </c>
    </row>
    <row r="229" s="36" customFormat="1" ht="15" spans="1:7">
      <c r="A229" s="132" t="s">
        <v>438</v>
      </c>
      <c r="B229" s="139" t="s">
        <v>123</v>
      </c>
      <c r="C229" s="134"/>
      <c r="D229" s="135"/>
      <c r="E229" s="135"/>
      <c r="F229" s="74">
        <f ca="1" t="shared" si="6"/>
        <v>0</v>
      </c>
      <c r="G229" s="74">
        <f ca="1" t="shared" si="7"/>
        <v>0</v>
      </c>
    </row>
    <row r="230" s="36" customFormat="1" ht="15" spans="1:7">
      <c r="A230" s="132" t="s">
        <v>439</v>
      </c>
      <c r="B230" s="139" t="s">
        <v>125</v>
      </c>
      <c r="C230" s="134"/>
      <c r="D230" s="135"/>
      <c r="E230" s="135"/>
      <c r="F230" s="74">
        <f ca="1" t="shared" si="6"/>
        <v>0</v>
      </c>
      <c r="G230" s="74">
        <f ca="1" t="shared" si="7"/>
        <v>0</v>
      </c>
    </row>
    <row r="231" s="36" customFormat="1" ht="15" spans="1:7">
      <c r="A231" s="132" t="s">
        <v>440</v>
      </c>
      <c r="B231" s="139" t="s">
        <v>127</v>
      </c>
      <c r="C231" s="134"/>
      <c r="D231" s="135"/>
      <c r="E231" s="135"/>
      <c r="F231" s="74">
        <f ca="1" t="shared" si="6"/>
        <v>0</v>
      </c>
      <c r="G231" s="74">
        <f ca="1" t="shared" si="7"/>
        <v>0</v>
      </c>
    </row>
    <row r="232" s="36" customFormat="1" ht="15" spans="1:7">
      <c r="A232" s="132" t="s">
        <v>441</v>
      </c>
      <c r="B232" s="139" t="s">
        <v>442</v>
      </c>
      <c r="C232" s="134"/>
      <c r="D232" s="135"/>
      <c r="E232" s="135"/>
      <c r="F232" s="74">
        <f ca="1" t="shared" si="6"/>
        <v>0</v>
      </c>
      <c r="G232" s="74">
        <f ca="1" t="shared" si="7"/>
        <v>0</v>
      </c>
    </row>
    <row r="233" s="36" customFormat="1" ht="15" spans="1:7">
      <c r="A233" s="132" t="s">
        <v>443</v>
      </c>
      <c r="B233" s="139" t="s">
        <v>444</v>
      </c>
      <c r="C233" s="134"/>
      <c r="D233" s="135"/>
      <c r="E233" s="135"/>
      <c r="F233" s="74">
        <f ca="1" t="shared" si="6"/>
        <v>0</v>
      </c>
      <c r="G233" s="74">
        <f ca="1" t="shared" si="7"/>
        <v>0</v>
      </c>
    </row>
    <row r="234" s="36" customFormat="1" ht="15" spans="1:7">
      <c r="A234" s="132" t="s">
        <v>445</v>
      </c>
      <c r="B234" s="139" t="s">
        <v>446</v>
      </c>
      <c r="C234" s="134"/>
      <c r="D234" s="135">
        <v>5946</v>
      </c>
      <c r="E234" s="135">
        <v>8904</v>
      </c>
      <c r="F234" s="74">
        <f ca="1" t="shared" si="6"/>
        <v>0</v>
      </c>
      <c r="G234" s="74">
        <f ca="1" t="shared" si="7"/>
        <v>1.49747729566095</v>
      </c>
    </row>
    <row r="235" s="36" customFormat="1" ht="15" spans="1:7">
      <c r="A235" s="132" t="s">
        <v>447</v>
      </c>
      <c r="B235" s="139" t="s">
        <v>121</v>
      </c>
      <c r="C235" s="134"/>
      <c r="D235" s="135"/>
      <c r="E235" s="135"/>
      <c r="F235" s="74">
        <f ca="1" t="shared" si="6"/>
        <v>0</v>
      </c>
      <c r="G235" s="74">
        <f ca="1" t="shared" si="7"/>
        <v>0</v>
      </c>
    </row>
    <row r="236" s="36" customFormat="1" ht="15" spans="1:7">
      <c r="A236" s="132" t="s">
        <v>448</v>
      </c>
      <c r="B236" s="133" t="s">
        <v>123</v>
      </c>
      <c r="C236" s="134"/>
      <c r="D236" s="135"/>
      <c r="E236" s="135"/>
      <c r="F236" s="74">
        <f ca="1" t="shared" si="6"/>
        <v>0</v>
      </c>
      <c r="G236" s="74">
        <f ca="1" t="shared" si="7"/>
        <v>0</v>
      </c>
    </row>
    <row r="237" s="36" customFormat="1" ht="15" spans="1:7">
      <c r="A237" s="132" t="s">
        <v>449</v>
      </c>
      <c r="B237" s="133" t="s">
        <v>125</v>
      </c>
      <c r="C237" s="134"/>
      <c r="D237" s="135"/>
      <c r="E237" s="135"/>
      <c r="F237" s="74">
        <f ca="1" t="shared" si="6"/>
        <v>0</v>
      </c>
      <c r="G237" s="74">
        <f ca="1" t="shared" si="7"/>
        <v>0</v>
      </c>
    </row>
    <row r="238" s="36" customFormat="1" ht="15" spans="1:7">
      <c r="A238" s="132" t="s">
        <v>450</v>
      </c>
      <c r="B238" s="133" t="s">
        <v>117</v>
      </c>
      <c r="C238" s="134"/>
      <c r="D238" s="135"/>
      <c r="E238" s="135"/>
      <c r="F238" s="74">
        <f ca="1" t="shared" si="6"/>
        <v>0</v>
      </c>
      <c r="G238" s="74">
        <f ca="1" t="shared" si="7"/>
        <v>0</v>
      </c>
    </row>
    <row r="239" s="36" customFormat="1" ht="15" spans="1:7">
      <c r="A239" s="132" t="s">
        <v>451</v>
      </c>
      <c r="B239" s="133" t="s">
        <v>127</v>
      </c>
      <c r="C239" s="134"/>
      <c r="D239" s="135"/>
      <c r="E239" s="135"/>
      <c r="F239" s="74">
        <f ca="1" t="shared" si="6"/>
        <v>0</v>
      </c>
      <c r="G239" s="74">
        <f ca="1" t="shared" si="7"/>
        <v>0</v>
      </c>
    </row>
    <row r="240" s="36" customFormat="1" ht="15" spans="1:7">
      <c r="A240" s="132" t="s">
        <v>452</v>
      </c>
      <c r="B240" s="133" t="s">
        <v>453</v>
      </c>
      <c r="C240" s="134"/>
      <c r="D240" s="135"/>
      <c r="E240" s="135"/>
      <c r="F240" s="74">
        <f ca="1" t="shared" si="6"/>
        <v>0</v>
      </c>
      <c r="G240" s="74">
        <f ca="1" t="shared" si="7"/>
        <v>0</v>
      </c>
    </row>
    <row r="241" s="36" customFormat="1" ht="15" spans="1:7">
      <c r="A241" s="132" t="s">
        <v>454</v>
      </c>
      <c r="B241" s="133" t="s">
        <v>455</v>
      </c>
      <c r="C241" s="134"/>
      <c r="D241" s="135"/>
      <c r="E241" s="135"/>
      <c r="F241" s="74">
        <f ca="1" t="shared" si="6"/>
        <v>0</v>
      </c>
      <c r="G241" s="74">
        <f ca="1" t="shared" si="7"/>
        <v>0</v>
      </c>
    </row>
    <row r="242" s="36" customFormat="1" ht="15" spans="1:7">
      <c r="A242" s="132" t="s">
        <v>456</v>
      </c>
      <c r="B242" s="133" t="s">
        <v>457</v>
      </c>
      <c r="C242" s="134"/>
      <c r="D242" s="135"/>
      <c r="E242" s="135"/>
      <c r="F242" s="74">
        <f ca="1" t="shared" si="6"/>
        <v>0</v>
      </c>
      <c r="G242" s="74">
        <f ca="1" t="shared" si="7"/>
        <v>0</v>
      </c>
    </row>
    <row r="243" s="36" customFormat="1" ht="15" spans="1:7">
      <c r="A243" s="132" t="s">
        <v>458</v>
      </c>
      <c r="B243" s="140" t="s">
        <v>459</v>
      </c>
      <c r="C243" s="134"/>
      <c r="D243" s="135"/>
      <c r="E243" s="135"/>
      <c r="F243" s="74">
        <f ca="1" t="shared" si="6"/>
        <v>0</v>
      </c>
      <c r="G243" s="74">
        <f ca="1" t="shared" si="7"/>
        <v>0</v>
      </c>
    </row>
    <row r="244" s="36" customFormat="1" ht="15" spans="1:7">
      <c r="A244" s="132" t="s">
        <v>460</v>
      </c>
      <c r="B244" s="139" t="s">
        <v>461</v>
      </c>
      <c r="C244" s="134"/>
      <c r="D244" s="135"/>
      <c r="E244" s="135"/>
      <c r="F244" s="74">
        <f ca="1" t="shared" si="6"/>
        <v>0</v>
      </c>
      <c r="G244" s="74">
        <f ca="1" t="shared" si="7"/>
        <v>0</v>
      </c>
    </row>
    <row r="245" s="36" customFormat="1" ht="15" spans="1:7">
      <c r="A245" s="132" t="s">
        <v>462</v>
      </c>
      <c r="B245" s="139" t="s">
        <v>463</v>
      </c>
      <c r="C245" s="134"/>
      <c r="D245" s="135"/>
      <c r="E245" s="135"/>
      <c r="F245" s="74">
        <f ca="1" t="shared" si="6"/>
        <v>0</v>
      </c>
      <c r="G245" s="74">
        <f ca="1" t="shared" si="7"/>
        <v>0</v>
      </c>
    </row>
    <row r="246" s="36" customFormat="1" ht="15" spans="1:7">
      <c r="A246" s="132" t="s">
        <v>464</v>
      </c>
      <c r="B246" s="139" t="s">
        <v>465</v>
      </c>
      <c r="C246" s="134"/>
      <c r="D246" s="135"/>
      <c r="E246" s="135"/>
      <c r="F246" s="74">
        <f ca="1" t="shared" si="6"/>
        <v>0</v>
      </c>
      <c r="G246" s="74">
        <f ca="1" t="shared" si="7"/>
        <v>0</v>
      </c>
    </row>
    <row r="247" s="36" customFormat="1" ht="15" spans="1:7">
      <c r="A247" s="132" t="s">
        <v>466</v>
      </c>
      <c r="B247" s="140" t="s">
        <v>467</v>
      </c>
      <c r="C247" s="134"/>
      <c r="D247" s="135"/>
      <c r="E247" s="135"/>
      <c r="F247" s="74">
        <f ca="1" t="shared" si="6"/>
        <v>0</v>
      </c>
      <c r="G247" s="74">
        <f ca="1" t="shared" si="7"/>
        <v>0</v>
      </c>
    </row>
    <row r="248" s="36" customFormat="1" ht="15" spans="1:7">
      <c r="A248" s="132" t="s">
        <v>468</v>
      </c>
      <c r="B248" s="140" t="s">
        <v>469</v>
      </c>
      <c r="C248" s="134"/>
      <c r="D248" s="135"/>
      <c r="E248" s="135"/>
      <c r="F248" s="74">
        <f ca="1" t="shared" si="6"/>
        <v>0</v>
      </c>
      <c r="G248" s="74">
        <f ca="1" t="shared" si="7"/>
        <v>0</v>
      </c>
    </row>
    <row r="249" s="36" customFormat="1" ht="15" spans="1:7">
      <c r="A249" s="127" t="s">
        <v>470</v>
      </c>
      <c r="B249" s="140" t="s">
        <v>471</v>
      </c>
      <c r="C249" s="134"/>
      <c r="D249" s="135"/>
      <c r="E249" s="135"/>
      <c r="F249" s="74">
        <f ca="1" t="shared" si="6"/>
        <v>0</v>
      </c>
      <c r="G249" s="74">
        <f ca="1" t="shared" si="7"/>
        <v>0</v>
      </c>
    </row>
    <row r="250" s="36" customFormat="1" ht="15" spans="1:7">
      <c r="A250" s="132" t="s">
        <v>472</v>
      </c>
      <c r="B250" s="133" t="s">
        <v>473</v>
      </c>
      <c r="C250" s="134"/>
      <c r="D250" s="135"/>
      <c r="E250" s="135"/>
      <c r="F250" s="74">
        <f ca="1" t="shared" si="6"/>
        <v>0</v>
      </c>
      <c r="G250" s="74">
        <f ca="1" t="shared" si="7"/>
        <v>0</v>
      </c>
    </row>
    <row r="251" s="36" customFormat="1" ht="15" spans="1:7">
      <c r="A251" s="132" t="s">
        <v>474</v>
      </c>
      <c r="B251" s="139" t="s">
        <v>475</v>
      </c>
      <c r="C251" s="134"/>
      <c r="D251" s="135"/>
      <c r="E251" s="135"/>
      <c r="F251" s="74">
        <f ca="1" t="shared" si="6"/>
        <v>0</v>
      </c>
      <c r="G251" s="74">
        <f ca="1" t="shared" si="7"/>
        <v>0</v>
      </c>
    </row>
    <row r="252" s="36" customFormat="1" ht="15" spans="1:7">
      <c r="A252" s="132" t="s">
        <v>476</v>
      </c>
      <c r="B252" s="139" t="s">
        <v>477</v>
      </c>
      <c r="C252" s="134"/>
      <c r="D252" s="135"/>
      <c r="E252" s="135"/>
      <c r="F252" s="74">
        <f ca="1" t="shared" si="6"/>
        <v>0</v>
      </c>
      <c r="G252" s="74">
        <f ca="1" t="shared" si="7"/>
        <v>0</v>
      </c>
    </row>
    <row r="253" s="36" customFormat="1" ht="15" spans="1:7">
      <c r="A253" s="132" t="s">
        <v>478</v>
      </c>
      <c r="B253" s="140" t="s">
        <v>479</v>
      </c>
      <c r="C253" s="134"/>
      <c r="D253" s="135"/>
      <c r="E253" s="135"/>
      <c r="F253" s="74">
        <f ca="1" t="shared" si="6"/>
        <v>0</v>
      </c>
      <c r="G253" s="74">
        <f ca="1" t="shared" si="7"/>
        <v>0</v>
      </c>
    </row>
    <row r="254" s="36" customFormat="1" ht="15" spans="1:7">
      <c r="A254" s="132" t="s">
        <v>480</v>
      </c>
      <c r="B254" s="140" t="s">
        <v>481</v>
      </c>
      <c r="C254" s="134"/>
      <c r="D254" s="135"/>
      <c r="E254" s="135"/>
      <c r="F254" s="74">
        <f ca="1" t="shared" si="6"/>
        <v>0</v>
      </c>
      <c r="G254" s="74">
        <f ca="1" t="shared" si="7"/>
        <v>0</v>
      </c>
    </row>
    <row r="255" s="36" customFormat="1" ht="15" spans="1:7">
      <c r="A255" s="132" t="s">
        <v>482</v>
      </c>
      <c r="B255" s="141" t="s">
        <v>483</v>
      </c>
      <c r="C255" s="134"/>
      <c r="D255" s="135"/>
      <c r="E255" s="135"/>
      <c r="F255" s="74">
        <f ca="1" t="shared" si="6"/>
        <v>0</v>
      </c>
      <c r="G255" s="74">
        <f ca="1" t="shared" si="7"/>
        <v>0</v>
      </c>
    </row>
    <row r="256" s="36" customFormat="1" ht="15" spans="1:7">
      <c r="A256" s="132" t="s">
        <v>484</v>
      </c>
      <c r="B256" s="140" t="s">
        <v>485</v>
      </c>
      <c r="C256" s="134"/>
      <c r="D256" s="135"/>
      <c r="E256" s="135"/>
      <c r="F256" s="74">
        <f ca="1" t="shared" si="6"/>
        <v>0</v>
      </c>
      <c r="G256" s="74">
        <f ca="1" t="shared" si="7"/>
        <v>0</v>
      </c>
    </row>
    <row r="257" s="36" customFormat="1" ht="15" spans="1:7">
      <c r="A257" s="132" t="s">
        <v>486</v>
      </c>
      <c r="B257" s="140" t="s">
        <v>487</v>
      </c>
      <c r="C257" s="134"/>
      <c r="D257" s="135"/>
      <c r="E257" s="135"/>
      <c r="F257" s="74">
        <f ca="1" t="shared" si="6"/>
        <v>0</v>
      </c>
      <c r="G257" s="74">
        <f ca="1" t="shared" si="7"/>
        <v>0</v>
      </c>
    </row>
    <row r="258" s="36" customFormat="1" ht="15" spans="1:7">
      <c r="A258" s="132" t="s">
        <v>488</v>
      </c>
      <c r="B258" s="140" t="s">
        <v>489</v>
      </c>
      <c r="C258" s="134"/>
      <c r="D258" s="135"/>
      <c r="E258" s="135"/>
      <c r="F258" s="74">
        <f ca="1" t="shared" si="6"/>
        <v>0</v>
      </c>
      <c r="G258" s="74">
        <f ca="1" t="shared" si="7"/>
        <v>0</v>
      </c>
    </row>
    <row r="259" s="36" customFormat="1" ht="15" spans="1:7">
      <c r="A259" s="132" t="s">
        <v>490</v>
      </c>
      <c r="B259" s="140" t="s">
        <v>121</v>
      </c>
      <c r="C259" s="134"/>
      <c r="D259" s="135"/>
      <c r="E259" s="135"/>
      <c r="F259" s="74">
        <f ca="1" t="shared" si="6"/>
        <v>0</v>
      </c>
      <c r="G259" s="74">
        <f ca="1" t="shared" si="7"/>
        <v>0</v>
      </c>
    </row>
    <row r="260" s="36" customFormat="1" ht="15" spans="1:7">
      <c r="A260" s="132" t="s">
        <v>491</v>
      </c>
      <c r="B260" s="140" t="s">
        <v>123</v>
      </c>
      <c r="C260" s="134"/>
      <c r="D260" s="135"/>
      <c r="E260" s="135"/>
      <c r="F260" s="74">
        <f ca="1" t="shared" si="6"/>
        <v>0</v>
      </c>
      <c r="G260" s="74">
        <f ca="1" t="shared" si="7"/>
        <v>0</v>
      </c>
    </row>
    <row r="261" s="36" customFormat="1" ht="15" spans="1:7">
      <c r="A261" s="132" t="s">
        <v>492</v>
      </c>
      <c r="B261" s="139" t="s">
        <v>125</v>
      </c>
      <c r="C261" s="134"/>
      <c r="D261" s="135"/>
      <c r="E261" s="135"/>
      <c r="F261" s="74">
        <f ca="1" t="shared" si="6"/>
        <v>0</v>
      </c>
      <c r="G261" s="74">
        <f ca="1" t="shared" si="7"/>
        <v>0</v>
      </c>
    </row>
    <row r="262" s="36" customFormat="1" ht="15" spans="1:7">
      <c r="A262" s="132" t="s">
        <v>493</v>
      </c>
      <c r="B262" s="139" t="s">
        <v>127</v>
      </c>
      <c r="C262" s="134"/>
      <c r="D262" s="135"/>
      <c r="E262" s="135"/>
      <c r="F262" s="74">
        <f ca="1" t="shared" si="6"/>
        <v>0</v>
      </c>
      <c r="G262" s="74">
        <f ca="1" t="shared" si="7"/>
        <v>0</v>
      </c>
    </row>
    <row r="263" s="36" customFormat="1" ht="15" spans="1:7">
      <c r="A263" s="132" t="s">
        <v>494</v>
      </c>
      <c r="B263" s="140" t="s">
        <v>495</v>
      </c>
      <c r="C263" s="134"/>
      <c r="D263" s="135"/>
      <c r="E263" s="135"/>
      <c r="F263" s="74">
        <f ca="1" t="shared" si="6"/>
        <v>0</v>
      </c>
      <c r="G263" s="74">
        <f ca="1" t="shared" si="7"/>
        <v>0</v>
      </c>
    </row>
    <row r="264" s="36" customFormat="1" ht="15" spans="1:7">
      <c r="A264" s="132" t="s">
        <v>496</v>
      </c>
      <c r="B264" s="133" t="s">
        <v>497</v>
      </c>
      <c r="C264" s="134"/>
      <c r="D264" s="135"/>
      <c r="E264" s="135"/>
      <c r="F264" s="74">
        <f ca="1" t="shared" si="6"/>
        <v>0</v>
      </c>
      <c r="G264" s="74">
        <f ca="1" t="shared" si="7"/>
        <v>0</v>
      </c>
    </row>
    <row r="265" s="36" customFormat="1" ht="15" spans="1:7">
      <c r="A265" s="132" t="s">
        <v>498</v>
      </c>
      <c r="B265" s="139" t="s">
        <v>499</v>
      </c>
      <c r="C265" s="134"/>
      <c r="D265" s="135"/>
      <c r="E265" s="135"/>
      <c r="F265" s="74">
        <f ca="1" t="shared" si="6"/>
        <v>0</v>
      </c>
      <c r="G265" s="74">
        <f ca="1" t="shared" si="7"/>
        <v>0</v>
      </c>
    </row>
    <row r="266" s="36" customFormat="1" ht="15" spans="1:7">
      <c r="A266" s="132" t="s">
        <v>500</v>
      </c>
      <c r="B266" s="139" t="s">
        <v>501</v>
      </c>
      <c r="C266" s="134"/>
      <c r="D266" s="135"/>
      <c r="E266" s="135"/>
      <c r="F266" s="74">
        <f ca="1" t="shared" si="6"/>
        <v>0</v>
      </c>
      <c r="G266" s="74">
        <f ca="1" t="shared" si="7"/>
        <v>0</v>
      </c>
    </row>
    <row r="267" s="36" customFormat="1" ht="15" spans="1:7">
      <c r="A267" s="132" t="s">
        <v>502</v>
      </c>
      <c r="B267" s="139" t="s">
        <v>503</v>
      </c>
      <c r="C267" s="134"/>
      <c r="D267" s="135"/>
      <c r="E267" s="135"/>
      <c r="F267" s="74">
        <f ca="1" t="shared" ref="F267:F330" si="8">IFERROR(OFFSET(F267,0,-1)/OFFSET(F267,0,-3),)</f>
        <v>0</v>
      </c>
      <c r="G267" s="74">
        <f ca="1" t="shared" ref="G267:G330" si="9">IFERROR(OFFSET(F267,0,-1)/OFFSET(F267,0,-2),)</f>
        <v>0</v>
      </c>
    </row>
    <row r="268" s="36" customFormat="1" ht="15" spans="1:7">
      <c r="A268" s="132" t="s">
        <v>504</v>
      </c>
      <c r="B268" s="140" t="s">
        <v>505</v>
      </c>
      <c r="C268" s="134"/>
      <c r="D268" s="135"/>
      <c r="E268" s="135"/>
      <c r="F268" s="74">
        <f ca="1" t="shared" si="8"/>
        <v>0</v>
      </c>
      <c r="G268" s="74">
        <f ca="1" t="shared" si="9"/>
        <v>0</v>
      </c>
    </row>
    <row r="269" s="36" customFormat="1" ht="15" spans="1:7">
      <c r="A269" s="132" t="s">
        <v>506</v>
      </c>
      <c r="B269" s="140" t="s">
        <v>507</v>
      </c>
      <c r="C269" s="134"/>
      <c r="D269" s="135"/>
      <c r="E269" s="135"/>
      <c r="F269" s="74">
        <f ca="1" t="shared" si="8"/>
        <v>0</v>
      </c>
      <c r="G269" s="74">
        <f ca="1" t="shared" si="9"/>
        <v>0</v>
      </c>
    </row>
    <row r="270" s="36" customFormat="1" ht="15" spans="1:7">
      <c r="A270" s="132" t="s">
        <v>508</v>
      </c>
      <c r="B270" s="140" t="s">
        <v>509</v>
      </c>
      <c r="C270" s="134"/>
      <c r="D270" s="135"/>
      <c r="E270" s="135"/>
      <c r="F270" s="74">
        <f ca="1" t="shared" si="8"/>
        <v>0</v>
      </c>
      <c r="G270" s="74">
        <f ca="1" t="shared" si="9"/>
        <v>0</v>
      </c>
    </row>
    <row r="271" s="36" customFormat="1" ht="15" spans="1:7">
      <c r="A271" s="132" t="s">
        <v>510</v>
      </c>
      <c r="B271" s="140" t="s">
        <v>511</v>
      </c>
      <c r="C271" s="134"/>
      <c r="D271" s="135"/>
      <c r="E271" s="135"/>
      <c r="F271" s="74">
        <f ca="1" t="shared" si="8"/>
        <v>0</v>
      </c>
      <c r="G271" s="74">
        <f ca="1" t="shared" si="9"/>
        <v>0</v>
      </c>
    </row>
    <row r="272" s="36" customFormat="1" ht="15" spans="1:7">
      <c r="A272" s="132" t="s">
        <v>512</v>
      </c>
      <c r="B272" s="139" t="s">
        <v>513</v>
      </c>
      <c r="C272" s="134"/>
      <c r="D272" s="135"/>
      <c r="E272" s="135"/>
      <c r="F272" s="74">
        <f ca="1" t="shared" si="8"/>
        <v>0</v>
      </c>
      <c r="G272" s="74">
        <f ca="1" t="shared" si="9"/>
        <v>0</v>
      </c>
    </row>
    <row r="273" s="36" customFormat="1" ht="15" spans="1:7">
      <c r="A273" s="132" t="s">
        <v>514</v>
      </c>
      <c r="B273" s="139" t="s">
        <v>515</v>
      </c>
      <c r="C273" s="134"/>
      <c r="D273" s="135"/>
      <c r="E273" s="135"/>
      <c r="F273" s="74">
        <f ca="1" t="shared" si="8"/>
        <v>0</v>
      </c>
      <c r="G273" s="74">
        <f ca="1" t="shared" si="9"/>
        <v>0</v>
      </c>
    </row>
    <row r="274" s="36" customFormat="1" ht="15" spans="1:7">
      <c r="A274" s="132" t="s">
        <v>516</v>
      </c>
      <c r="B274" s="141" t="s">
        <v>517</v>
      </c>
      <c r="C274" s="134"/>
      <c r="D274" s="135">
        <v>64</v>
      </c>
      <c r="E274" s="135"/>
      <c r="F274" s="74">
        <f ca="1" t="shared" si="8"/>
        <v>0</v>
      </c>
      <c r="G274" s="74">
        <f ca="1" t="shared" si="9"/>
        <v>0</v>
      </c>
    </row>
    <row r="275" s="36" customFormat="1" ht="15" spans="1:7">
      <c r="A275" s="132" t="s">
        <v>518</v>
      </c>
      <c r="B275" s="140" t="s">
        <v>519</v>
      </c>
      <c r="C275" s="134"/>
      <c r="D275" s="135"/>
      <c r="E275" s="135"/>
      <c r="F275" s="74">
        <f ca="1" t="shared" si="8"/>
        <v>0</v>
      </c>
      <c r="G275" s="74">
        <f ca="1" t="shared" si="9"/>
        <v>0</v>
      </c>
    </row>
    <row r="276" s="36" customFormat="1" ht="15" spans="1:7">
      <c r="A276" s="132" t="s">
        <v>520</v>
      </c>
      <c r="B276" s="139" t="s">
        <v>521</v>
      </c>
      <c r="C276" s="134"/>
      <c r="D276" s="135"/>
      <c r="E276" s="135"/>
      <c r="F276" s="74">
        <f ca="1" t="shared" si="8"/>
        <v>0</v>
      </c>
      <c r="G276" s="74">
        <f ca="1" t="shared" si="9"/>
        <v>0</v>
      </c>
    </row>
    <row r="277" s="36" customFormat="1" ht="15" spans="1:7">
      <c r="A277" s="132" t="s">
        <v>522</v>
      </c>
      <c r="B277" s="139" t="s">
        <v>523</v>
      </c>
      <c r="C277" s="134"/>
      <c r="D277" s="135"/>
      <c r="E277" s="135"/>
      <c r="F277" s="74">
        <f ca="1" t="shared" si="8"/>
        <v>0</v>
      </c>
      <c r="G277" s="74">
        <f ca="1" t="shared" si="9"/>
        <v>0</v>
      </c>
    </row>
    <row r="278" s="36" customFormat="1" ht="15" spans="1:7">
      <c r="A278" s="132" t="s">
        <v>524</v>
      </c>
      <c r="B278" s="139" t="s">
        <v>525</v>
      </c>
      <c r="C278" s="134">
        <v>20</v>
      </c>
      <c r="D278" s="135">
        <v>8</v>
      </c>
      <c r="E278" s="135">
        <v>10</v>
      </c>
      <c r="F278" s="74">
        <f ca="1" t="shared" si="8"/>
        <v>0.5</v>
      </c>
      <c r="G278" s="74">
        <f ca="1" t="shared" si="9"/>
        <v>1.25</v>
      </c>
    </row>
    <row r="279" s="36" customFormat="1" ht="15" spans="1:7">
      <c r="A279" s="132" t="s">
        <v>526</v>
      </c>
      <c r="B279" s="140" t="s">
        <v>527</v>
      </c>
      <c r="C279" s="134">
        <v>300</v>
      </c>
      <c r="D279" s="135"/>
      <c r="E279" s="135"/>
      <c r="F279" s="74">
        <f ca="1" t="shared" si="8"/>
        <v>0</v>
      </c>
      <c r="G279" s="74">
        <f ca="1" t="shared" si="9"/>
        <v>0</v>
      </c>
    </row>
    <row r="280" s="36" customFormat="1" ht="15" spans="1:7">
      <c r="A280" s="132" t="s">
        <v>528</v>
      </c>
      <c r="B280" s="141" t="s">
        <v>121</v>
      </c>
      <c r="C280" s="134">
        <v>10447</v>
      </c>
      <c r="D280" s="135">
        <v>11283</v>
      </c>
      <c r="E280" s="135">
        <v>12000</v>
      </c>
      <c r="F280" s="74">
        <f ca="1" t="shared" si="8"/>
        <v>1.14865511630133</v>
      </c>
      <c r="G280" s="74">
        <f ca="1" t="shared" si="9"/>
        <v>1.06354692900824</v>
      </c>
    </row>
    <row r="281" s="36" customFormat="1" ht="15" spans="1:7">
      <c r="A281" s="132" t="s">
        <v>529</v>
      </c>
      <c r="B281" s="140" t="s">
        <v>123</v>
      </c>
      <c r="C281" s="134">
        <v>100</v>
      </c>
      <c r="D281" s="135"/>
      <c r="E281" s="135"/>
      <c r="F281" s="74">
        <f ca="1" t="shared" si="8"/>
        <v>0</v>
      </c>
      <c r="G281" s="74">
        <f ca="1" t="shared" si="9"/>
        <v>0</v>
      </c>
    </row>
    <row r="282" s="36" customFormat="1" ht="15" spans="1:7">
      <c r="A282" s="132" t="s">
        <v>530</v>
      </c>
      <c r="B282" s="133" t="s">
        <v>125</v>
      </c>
      <c r="C282" s="134"/>
      <c r="D282" s="135"/>
      <c r="E282" s="135"/>
      <c r="F282" s="74">
        <f ca="1" t="shared" si="8"/>
        <v>0</v>
      </c>
      <c r="G282" s="74">
        <f ca="1" t="shared" si="9"/>
        <v>0</v>
      </c>
    </row>
    <row r="283" s="36" customFormat="1" ht="15" spans="1:7">
      <c r="A283" s="132" t="s">
        <v>531</v>
      </c>
      <c r="B283" s="139" t="s">
        <v>216</v>
      </c>
      <c r="C283" s="134">
        <v>100</v>
      </c>
      <c r="D283" s="135"/>
      <c r="E283" s="135"/>
      <c r="F283" s="74">
        <f ca="1" t="shared" si="8"/>
        <v>0</v>
      </c>
      <c r="G283" s="74">
        <f ca="1" t="shared" si="9"/>
        <v>0</v>
      </c>
    </row>
    <row r="284" s="36" customFormat="1" ht="15" spans="1:7">
      <c r="A284" s="132" t="s">
        <v>532</v>
      </c>
      <c r="B284" s="139" t="s">
        <v>533</v>
      </c>
      <c r="C284" s="134">
        <v>100</v>
      </c>
      <c r="D284" s="135">
        <v>233</v>
      </c>
      <c r="E284" s="135">
        <v>250</v>
      </c>
      <c r="F284" s="74">
        <f ca="1" t="shared" si="8"/>
        <v>2.5</v>
      </c>
      <c r="G284" s="74">
        <f ca="1" t="shared" si="9"/>
        <v>1.07296137339056</v>
      </c>
    </row>
    <row r="285" s="36" customFormat="1" ht="15" spans="1:7">
      <c r="A285" s="132" t="s">
        <v>534</v>
      </c>
      <c r="B285" s="140" t="s">
        <v>535</v>
      </c>
      <c r="C285" s="134">
        <v>100</v>
      </c>
      <c r="D285" s="135"/>
      <c r="E285" s="135"/>
      <c r="F285" s="74">
        <f ca="1" t="shared" si="8"/>
        <v>0</v>
      </c>
      <c r="G285" s="74">
        <f ca="1" t="shared" si="9"/>
        <v>0</v>
      </c>
    </row>
    <row r="286" s="36" customFormat="1" ht="15" spans="1:7">
      <c r="A286" s="132" t="s">
        <v>536</v>
      </c>
      <c r="B286" s="140" t="s">
        <v>537</v>
      </c>
      <c r="C286" s="134"/>
      <c r="D286" s="135"/>
      <c r="E286" s="135"/>
      <c r="F286" s="74">
        <f ca="1" t="shared" si="8"/>
        <v>0</v>
      </c>
      <c r="G286" s="74">
        <f ca="1" t="shared" si="9"/>
        <v>0</v>
      </c>
    </row>
    <row r="287" s="36" customFormat="1" ht="15" spans="1:7">
      <c r="A287" s="132" t="s">
        <v>538</v>
      </c>
      <c r="B287" s="140" t="s">
        <v>539</v>
      </c>
      <c r="C287" s="134"/>
      <c r="D287" s="135"/>
      <c r="E287" s="135"/>
      <c r="F287" s="74">
        <f ca="1" t="shared" si="8"/>
        <v>0</v>
      </c>
      <c r="G287" s="74">
        <f ca="1" t="shared" si="9"/>
        <v>0</v>
      </c>
    </row>
    <row r="288" s="36" customFormat="1" ht="15" spans="1:7">
      <c r="A288" s="132" t="s">
        <v>540</v>
      </c>
      <c r="B288" s="140" t="s">
        <v>127</v>
      </c>
      <c r="C288" s="134"/>
      <c r="D288" s="135"/>
      <c r="E288" s="135"/>
      <c r="F288" s="74">
        <f ca="1" t="shared" si="8"/>
        <v>0</v>
      </c>
      <c r="G288" s="74">
        <f ca="1" t="shared" si="9"/>
        <v>0</v>
      </c>
    </row>
    <row r="289" s="36" customFormat="1" ht="15" spans="1:7">
      <c r="A289" s="132" t="s">
        <v>541</v>
      </c>
      <c r="B289" s="140" t="s">
        <v>542</v>
      </c>
      <c r="C289" s="134">
        <v>1500</v>
      </c>
      <c r="D289" s="135">
        <v>5081</v>
      </c>
      <c r="E289" s="135">
        <v>1513</v>
      </c>
      <c r="F289" s="74">
        <f ca="1" t="shared" si="8"/>
        <v>1.00866666666667</v>
      </c>
      <c r="G289" s="74">
        <f ca="1" t="shared" si="9"/>
        <v>0.297776028340878</v>
      </c>
    </row>
    <row r="290" s="36" customFormat="1" ht="15" spans="1:7">
      <c r="A290" s="132" t="s">
        <v>543</v>
      </c>
      <c r="B290" s="139" t="s">
        <v>121</v>
      </c>
      <c r="C290" s="134"/>
      <c r="D290" s="135"/>
      <c r="E290" s="135"/>
      <c r="F290" s="74">
        <f ca="1" t="shared" si="8"/>
        <v>0</v>
      </c>
      <c r="G290" s="74">
        <f ca="1" t="shared" si="9"/>
        <v>0</v>
      </c>
    </row>
    <row r="291" s="36" customFormat="1" ht="15" spans="1:7">
      <c r="A291" s="132" t="s">
        <v>544</v>
      </c>
      <c r="B291" s="139" t="s">
        <v>123</v>
      </c>
      <c r="C291" s="134"/>
      <c r="D291" s="135"/>
      <c r="E291" s="135"/>
      <c r="F291" s="74">
        <f ca="1" t="shared" si="8"/>
        <v>0</v>
      </c>
      <c r="G291" s="74">
        <f ca="1" t="shared" si="9"/>
        <v>0</v>
      </c>
    </row>
    <row r="292" s="36" customFormat="1" ht="15" spans="1:7">
      <c r="A292" s="132" t="s">
        <v>545</v>
      </c>
      <c r="B292" s="140" t="s">
        <v>125</v>
      </c>
      <c r="C292" s="134"/>
      <c r="D292" s="135"/>
      <c r="E292" s="135"/>
      <c r="F292" s="74">
        <f ca="1" t="shared" si="8"/>
        <v>0</v>
      </c>
      <c r="G292" s="74">
        <f ca="1" t="shared" si="9"/>
        <v>0</v>
      </c>
    </row>
    <row r="293" s="36" customFormat="1" ht="15" spans="1:7">
      <c r="A293" s="132" t="s">
        <v>546</v>
      </c>
      <c r="B293" s="140" t="s">
        <v>547</v>
      </c>
      <c r="C293" s="134"/>
      <c r="D293" s="135"/>
      <c r="E293" s="135"/>
      <c r="F293" s="74">
        <f ca="1" t="shared" si="8"/>
        <v>0</v>
      </c>
      <c r="G293" s="74">
        <f ca="1" t="shared" si="9"/>
        <v>0</v>
      </c>
    </row>
    <row r="294" s="36" customFormat="1" ht="15" spans="1:7">
      <c r="A294" s="132" t="s">
        <v>548</v>
      </c>
      <c r="B294" s="140" t="s">
        <v>127</v>
      </c>
      <c r="C294" s="134"/>
      <c r="D294" s="135"/>
      <c r="E294" s="135"/>
      <c r="F294" s="74">
        <f ca="1" t="shared" si="8"/>
        <v>0</v>
      </c>
      <c r="G294" s="74">
        <f ca="1" t="shared" si="9"/>
        <v>0</v>
      </c>
    </row>
    <row r="295" s="36" customFormat="1" ht="15" spans="1:7">
      <c r="A295" s="132" t="s">
        <v>549</v>
      </c>
      <c r="B295" s="133" t="s">
        <v>550</v>
      </c>
      <c r="C295" s="134"/>
      <c r="D295" s="135"/>
      <c r="E295" s="135"/>
      <c r="F295" s="74">
        <f ca="1" t="shared" si="8"/>
        <v>0</v>
      </c>
      <c r="G295" s="74">
        <f ca="1" t="shared" si="9"/>
        <v>0</v>
      </c>
    </row>
    <row r="296" s="36" customFormat="1" ht="15" spans="1:7">
      <c r="A296" s="132" t="s">
        <v>551</v>
      </c>
      <c r="B296" s="139" t="s">
        <v>121</v>
      </c>
      <c r="C296" s="134"/>
      <c r="D296" s="135"/>
      <c r="E296" s="135"/>
      <c r="F296" s="74">
        <f ca="1" t="shared" si="8"/>
        <v>0</v>
      </c>
      <c r="G296" s="74">
        <f ca="1" t="shared" si="9"/>
        <v>0</v>
      </c>
    </row>
    <row r="297" s="36" customFormat="1" ht="15" spans="1:7">
      <c r="A297" s="132" t="s">
        <v>552</v>
      </c>
      <c r="B297" s="139" t="s">
        <v>123</v>
      </c>
      <c r="C297" s="134"/>
      <c r="D297" s="135"/>
      <c r="E297" s="135"/>
      <c r="F297" s="74">
        <f ca="1" t="shared" si="8"/>
        <v>0</v>
      </c>
      <c r="G297" s="74">
        <f ca="1" t="shared" si="9"/>
        <v>0</v>
      </c>
    </row>
    <row r="298" s="36" customFormat="1" ht="15" spans="1:7">
      <c r="A298" s="132" t="s">
        <v>553</v>
      </c>
      <c r="B298" s="139" t="s">
        <v>125</v>
      </c>
      <c r="C298" s="134"/>
      <c r="D298" s="135"/>
      <c r="E298" s="135"/>
      <c r="F298" s="74">
        <f ca="1" t="shared" si="8"/>
        <v>0</v>
      </c>
      <c r="G298" s="74">
        <f ca="1" t="shared" si="9"/>
        <v>0</v>
      </c>
    </row>
    <row r="299" s="36" customFormat="1" ht="15" spans="1:7">
      <c r="A299" s="132" t="s">
        <v>554</v>
      </c>
      <c r="B299" s="140" t="s">
        <v>555</v>
      </c>
      <c r="C299" s="134"/>
      <c r="D299" s="135"/>
      <c r="E299" s="135"/>
      <c r="F299" s="74">
        <f ca="1" t="shared" si="8"/>
        <v>0</v>
      </c>
      <c r="G299" s="74">
        <f ca="1" t="shared" si="9"/>
        <v>0</v>
      </c>
    </row>
    <row r="300" s="36" customFormat="1" ht="15" spans="1:7">
      <c r="A300" s="132" t="s">
        <v>556</v>
      </c>
      <c r="B300" s="140" t="s">
        <v>557</v>
      </c>
      <c r="C300" s="134"/>
      <c r="D300" s="135"/>
      <c r="E300" s="135"/>
      <c r="F300" s="74">
        <f ca="1" t="shared" si="8"/>
        <v>0</v>
      </c>
      <c r="G300" s="74">
        <f ca="1" t="shared" si="9"/>
        <v>0</v>
      </c>
    </row>
    <row r="301" s="36" customFormat="1" ht="15" spans="1:7">
      <c r="A301" s="132" t="s">
        <v>558</v>
      </c>
      <c r="B301" s="141" t="s">
        <v>127</v>
      </c>
      <c r="C301" s="134"/>
      <c r="D301" s="135"/>
      <c r="E301" s="135"/>
      <c r="F301" s="74">
        <f ca="1" t="shared" si="8"/>
        <v>0</v>
      </c>
      <c r="G301" s="74">
        <f ca="1" t="shared" si="9"/>
        <v>0</v>
      </c>
    </row>
    <row r="302" s="36" customFormat="1" ht="15" spans="1:7">
      <c r="A302" s="132" t="s">
        <v>559</v>
      </c>
      <c r="B302" s="143" t="s">
        <v>560</v>
      </c>
      <c r="C302" s="134">
        <v>20</v>
      </c>
      <c r="D302" s="135"/>
      <c r="E302" s="135"/>
      <c r="F302" s="74">
        <f ca="1" t="shared" si="8"/>
        <v>0</v>
      </c>
      <c r="G302" s="74">
        <f ca="1" t="shared" si="9"/>
        <v>0</v>
      </c>
    </row>
    <row r="303" s="36" customFormat="1" ht="15" spans="1:7">
      <c r="A303" s="132" t="s">
        <v>561</v>
      </c>
      <c r="B303" s="139" t="s">
        <v>121</v>
      </c>
      <c r="C303" s="134"/>
      <c r="D303" s="135"/>
      <c r="E303" s="135"/>
      <c r="F303" s="74">
        <f ca="1" t="shared" si="8"/>
        <v>0</v>
      </c>
      <c r="G303" s="74">
        <f ca="1" t="shared" si="9"/>
        <v>0</v>
      </c>
    </row>
    <row r="304" s="36" customFormat="1" ht="15" spans="1:7">
      <c r="A304" s="132" t="s">
        <v>562</v>
      </c>
      <c r="B304" s="139" t="s">
        <v>123</v>
      </c>
      <c r="C304" s="134"/>
      <c r="D304" s="135"/>
      <c r="E304" s="135"/>
      <c r="F304" s="74">
        <f ca="1" t="shared" si="8"/>
        <v>0</v>
      </c>
      <c r="G304" s="74">
        <f ca="1" t="shared" si="9"/>
        <v>0</v>
      </c>
    </row>
    <row r="305" s="36" customFormat="1" ht="15" spans="1:7">
      <c r="A305" s="132" t="s">
        <v>563</v>
      </c>
      <c r="B305" s="140" t="s">
        <v>125</v>
      </c>
      <c r="C305" s="134"/>
      <c r="D305" s="135"/>
      <c r="E305" s="135"/>
      <c r="F305" s="74">
        <f ca="1" t="shared" si="8"/>
        <v>0</v>
      </c>
      <c r="G305" s="74">
        <f ca="1" t="shared" si="9"/>
        <v>0</v>
      </c>
    </row>
    <row r="306" s="36" customFormat="1" ht="15" spans="1:7">
      <c r="A306" s="132" t="s">
        <v>564</v>
      </c>
      <c r="B306" s="140" t="s">
        <v>565</v>
      </c>
      <c r="C306" s="134"/>
      <c r="D306" s="135"/>
      <c r="E306" s="135"/>
      <c r="F306" s="74">
        <f ca="1" t="shared" si="8"/>
        <v>0</v>
      </c>
      <c r="G306" s="74">
        <f ca="1" t="shared" si="9"/>
        <v>0</v>
      </c>
    </row>
    <row r="307" s="36" customFormat="1" ht="15" spans="1:7">
      <c r="A307" s="132" t="s">
        <v>566</v>
      </c>
      <c r="B307" s="140" t="s">
        <v>567</v>
      </c>
      <c r="C307" s="134"/>
      <c r="D307" s="135"/>
      <c r="E307" s="135"/>
      <c r="F307" s="74">
        <f ca="1" t="shared" si="8"/>
        <v>0</v>
      </c>
      <c r="G307" s="74">
        <f ca="1" t="shared" si="9"/>
        <v>0</v>
      </c>
    </row>
    <row r="308" s="36" customFormat="1" ht="15" spans="1:7">
      <c r="A308" s="132" t="s">
        <v>568</v>
      </c>
      <c r="B308" s="133" t="s">
        <v>569</v>
      </c>
      <c r="C308" s="134"/>
      <c r="D308" s="135"/>
      <c r="E308" s="135"/>
      <c r="F308" s="74">
        <f ca="1" t="shared" si="8"/>
        <v>0</v>
      </c>
      <c r="G308" s="74">
        <f ca="1" t="shared" si="9"/>
        <v>0</v>
      </c>
    </row>
    <row r="309" s="36" customFormat="1" ht="15" spans="1:7">
      <c r="A309" s="132" t="s">
        <v>570</v>
      </c>
      <c r="B309" s="139" t="s">
        <v>127</v>
      </c>
      <c r="C309" s="134"/>
      <c r="D309" s="135"/>
      <c r="E309" s="135"/>
      <c r="F309" s="74">
        <f ca="1" t="shared" si="8"/>
        <v>0</v>
      </c>
      <c r="G309" s="74">
        <f ca="1" t="shared" si="9"/>
        <v>0</v>
      </c>
    </row>
    <row r="310" s="36" customFormat="1" ht="15" spans="1:7">
      <c r="A310" s="132" t="s">
        <v>571</v>
      </c>
      <c r="B310" s="139" t="s">
        <v>572</v>
      </c>
      <c r="C310" s="134">
        <v>20</v>
      </c>
      <c r="D310" s="135"/>
      <c r="E310" s="135"/>
      <c r="F310" s="74">
        <f ca="1" t="shared" si="8"/>
        <v>0</v>
      </c>
      <c r="G310" s="74">
        <f ca="1" t="shared" si="9"/>
        <v>0</v>
      </c>
    </row>
    <row r="311" s="36" customFormat="1" ht="15" spans="1:7">
      <c r="A311" s="132" t="s">
        <v>573</v>
      </c>
      <c r="B311" s="139" t="s">
        <v>121</v>
      </c>
      <c r="C311" s="134">
        <v>900</v>
      </c>
      <c r="D311" s="135">
        <v>1566</v>
      </c>
      <c r="E311" s="135">
        <v>600</v>
      </c>
      <c r="F311" s="74">
        <f ca="1" t="shared" si="8"/>
        <v>0.666666666666667</v>
      </c>
      <c r="G311" s="74">
        <f ca="1" t="shared" si="9"/>
        <v>0.383141762452107</v>
      </c>
    </row>
    <row r="312" s="36" customFormat="1" ht="15" spans="1:7">
      <c r="A312" s="132" t="s">
        <v>574</v>
      </c>
      <c r="B312" s="140" t="s">
        <v>123</v>
      </c>
      <c r="C312" s="134"/>
      <c r="D312" s="135"/>
      <c r="E312" s="135"/>
      <c r="F312" s="74">
        <f ca="1" t="shared" si="8"/>
        <v>0</v>
      </c>
      <c r="G312" s="74">
        <f ca="1" t="shared" si="9"/>
        <v>0</v>
      </c>
    </row>
    <row r="313" s="36" customFormat="1" ht="15" spans="1:7">
      <c r="A313" s="132" t="s">
        <v>575</v>
      </c>
      <c r="B313" s="140" t="s">
        <v>125</v>
      </c>
      <c r="C313" s="134"/>
      <c r="D313" s="135"/>
      <c r="E313" s="135"/>
      <c r="F313" s="74">
        <f ca="1" t="shared" si="8"/>
        <v>0</v>
      </c>
      <c r="G313" s="74">
        <f ca="1" t="shared" si="9"/>
        <v>0</v>
      </c>
    </row>
    <row r="314" s="36" customFormat="1" ht="15" spans="1:7">
      <c r="A314" s="132" t="s">
        <v>576</v>
      </c>
      <c r="B314" s="140" t="s">
        <v>577</v>
      </c>
      <c r="C314" s="134">
        <v>10</v>
      </c>
      <c r="D314" s="135"/>
      <c r="E314" s="135"/>
      <c r="F314" s="74">
        <f ca="1" t="shared" si="8"/>
        <v>0</v>
      </c>
      <c r="G314" s="74">
        <f ca="1" t="shared" si="9"/>
        <v>0</v>
      </c>
    </row>
    <row r="315" s="36" customFormat="1" ht="15" spans="1:7">
      <c r="A315" s="132" t="s">
        <v>578</v>
      </c>
      <c r="B315" s="139" t="s">
        <v>579</v>
      </c>
      <c r="C315" s="134"/>
      <c r="D315" s="135"/>
      <c r="E315" s="135"/>
      <c r="F315" s="74">
        <f ca="1" t="shared" si="8"/>
        <v>0</v>
      </c>
      <c r="G315" s="74">
        <f ca="1" t="shared" si="9"/>
        <v>0</v>
      </c>
    </row>
    <row r="316" s="36" customFormat="1" ht="15" spans="1:7">
      <c r="A316" s="132" t="s">
        <v>580</v>
      </c>
      <c r="B316" s="139" t="s">
        <v>581</v>
      </c>
      <c r="C316" s="134"/>
      <c r="D316" s="135"/>
      <c r="E316" s="135"/>
      <c r="F316" s="74">
        <f ca="1" t="shared" si="8"/>
        <v>0</v>
      </c>
      <c r="G316" s="74">
        <f ca="1" t="shared" si="9"/>
        <v>0</v>
      </c>
    </row>
    <row r="317" s="36" customFormat="1" ht="15" spans="1:7">
      <c r="A317" s="132" t="s">
        <v>582</v>
      </c>
      <c r="B317" s="139" t="s">
        <v>583</v>
      </c>
      <c r="C317" s="134">
        <v>50</v>
      </c>
      <c r="D317" s="135">
        <v>68</v>
      </c>
      <c r="E317" s="135">
        <v>80</v>
      </c>
      <c r="F317" s="74">
        <f ca="1" t="shared" si="8"/>
        <v>1.6</v>
      </c>
      <c r="G317" s="74">
        <f ca="1" t="shared" si="9"/>
        <v>1.17647058823529</v>
      </c>
    </row>
    <row r="318" s="36" customFormat="1" ht="15" spans="1:7">
      <c r="A318" s="132" t="s">
        <v>584</v>
      </c>
      <c r="B318" s="143" t="s">
        <v>585</v>
      </c>
      <c r="C318" s="134"/>
      <c r="D318" s="135"/>
      <c r="E318" s="135"/>
      <c r="F318" s="74">
        <f ca="1" t="shared" si="8"/>
        <v>0</v>
      </c>
      <c r="G318" s="74">
        <f ca="1" t="shared" si="9"/>
        <v>0</v>
      </c>
    </row>
    <row r="319" s="36" customFormat="1" ht="15" spans="1:7">
      <c r="A319" s="132" t="s">
        <v>586</v>
      </c>
      <c r="B319" s="140" t="s">
        <v>587</v>
      </c>
      <c r="C319" s="134">
        <v>10</v>
      </c>
      <c r="D319" s="135"/>
      <c r="E319" s="135"/>
      <c r="F319" s="74">
        <f ca="1" t="shared" si="8"/>
        <v>0</v>
      </c>
      <c r="G319" s="74">
        <f ca="1" t="shared" si="9"/>
        <v>0</v>
      </c>
    </row>
    <row r="320" s="36" customFormat="1" ht="15" spans="1:7">
      <c r="A320" s="132" t="s">
        <v>588</v>
      </c>
      <c r="B320" s="139" t="s">
        <v>589</v>
      </c>
      <c r="C320" s="134">
        <v>10</v>
      </c>
      <c r="D320" s="135"/>
      <c r="E320" s="135"/>
      <c r="F320" s="74">
        <f ca="1" t="shared" si="8"/>
        <v>0</v>
      </c>
      <c r="G320" s="74">
        <f ca="1" t="shared" si="9"/>
        <v>0</v>
      </c>
    </row>
    <row r="321" s="36" customFormat="1" ht="15" spans="1:7">
      <c r="A321" s="132" t="s">
        <v>590</v>
      </c>
      <c r="B321" s="139" t="s">
        <v>216</v>
      </c>
      <c r="C321" s="134"/>
      <c r="D321" s="135"/>
      <c r="E321" s="135"/>
      <c r="F321" s="74">
        <f ca="1" t="shared" si="8"/>
        <v>0</v>
      </c>
      <c r="G321" s="74">
        <f ca="1" t="shared" si="9"/>
        <v>0</v>
      </c>
    </row>
    <row r="322" s="36" customFormat="1" ht="15" spans="1:7">
      <c r="A322" s="132" t="s">
        <v>591</v>
      </c>
      <c r="B322" s="139" t="s">
        <v>127</v>
      </c>
      <c r="C322" s="134"/>
      <c r="D322" s="135"/>
      <c r="E322" s="135"/>
      <c r="F322" s="74">
        <f ca="1" t="shared" si="8"/>
        <v>0</v>
      </c>
      <c r="G322" s="74">
        <f ca="1" t="shared" si="9"/>
        <v>0</v>
      </c>
    </row>
    <row r="323" s="36" customFormat="1" ht="15" spans="1:7">
      <c r="A323" s="132" t="s">
        <v>592</v>
      </c>
      <c r="B323" s="139" t="s">
        <v>593</v>
      </c>
      <c r="C323" s="134">
        <v>500</v>
      </c>
      <c r="D323" s="135">
        <v>58</v>
      </c>
      <c r="E323" s="135">
        <v>60</v>
      </c>
      <c r="F323" s="74">
        <f ca="1" t="shared" si="8"/>
        <v>0.12</v>
      </c>
      <c r="G323" s="74">
        <f ca="1" t="shared" si="9"/>
        <v>1.03448275862069</v>
      </c>
    </row>
    <row r="324" s="36" customFormat="1" ht="15" spans="1:7">
      <c r="A324" s="132" t="s">
        <v>594</v>
      </c>
      <c r="B324" s="133" t="s">
        <v>121</v>
      </c>
      <c r="C324" s="134">
        <v>10</v>
      </c>
      <c r="D324" s="135"/>
      <c r="E324" s="135"/>
      <c r="F324" s="74">
        <f ca="1" t="shared" si="8"/>
        <v>0</v>
      </c>
      <c r="G324" s="74">
        <f ca="1" t="shared" si="9"/>
        <v>0</v>
      </c>
    </row>
    <row r="325" s="36" customFormat="1" ht="15" spans="1:7">
      <c r="A325" s="132" t="s">
        <v>595</v>
      </c>
      <c r="B325" s="140" t="s">
        <v>123</v>
      </c>
      <c r="C325" s="134"/>
      <c r="D325" s="135"/>
      <c r="E325" s="135"/>
      <c r="F325" s="74">
        <f ca="1" t="shared" si="8"/>
        <v>0</v>
      </c>
      <c r="G325" s="74">
        <f ca="1" t="shared" si="9"/>
        <v>0</v>
      </c>
    </row>
    <row r="326" s="36" customFormat="1" ht="15" spans="1:7">
      <c r="A326" s="132" t="s">
        <v>596</v>
      </c>
      <c r="B326" s="139" t="s">
        <v>125</v>
      </c>
      <c r="C326" s="134"/>
      <c r="D326" s="135"/>
      <c r="E326" s="135"/>
      <c r="F326" s="74">
        <f ca="1" t="shared" si="8"/>
        <v>0</v>
      </c>
      <c r="G326" s="74">
        <f ca="1" t="shared" si="9"/>
        <v>0</v>
      </c>
    </row>
    <row r="327" s="36" customFormat="1" ht="15" spans="1:7">
      <c r="A327" s="132" t="s">
        <v>597</v>
      </c>
      <c r="B327" s="139" t="s">
        <v>598</v>
      </c>
      <c r="C327" s="134"/>
      <c r="D327" s="135"/>
      <c r="E327" s="135"/>
      <c r="F327" s="74">
        <f ca="1" t="shared" si="8"/>
        <v>0</v>
      </c>
      <c r="G327" s="74">
        <f ca="1" t="shared" si="9"/>
        <v>0</v>
      </c>
    </row>
    <row r="328" s="36" customFormat="1" ht="15" spans="1:7">
      <c r="A328" s="132" t="s">
        <v>599</v>
      </c>
      <c r="B328" s="140" t="s">
        <v>600</v>
      </c>
      <c r="C328" s="134"/>
      <c r="D328" s="135"/>
      <c r="E328" s="135"/>
      <c r="F328" s="74">
        <f ca="1" t="shared" si="8"/>
        <v>0</v>
      </c>
      <c r="G328" s="74">
        <f ca="1" t="shared" si="9"/>
        <v>0</v>
      </c>
    </row>
    <row r="329" s="36" customFormat="1" ht="15" spans="1:7">
      <c r="A329" s="132" t="s">
        <v>601</v>
      </c>
      <c r="B329" s="139" t="s">
        <v>602</v>
      </c>
      <c r="C329" s="134"/>
      <c r="D329" s="135"/>
      <c r="E329" s="135"/>
      <c r="F329" s="74">
        <f ca="1" t="shared" si="8"/>
        <v>0</v>
      </c>
      <c r="G329" s="74">
        <f ca="1" t="shared" si="9"/>
        <v>0</v>
      </c>
    </row>
    <row r="330" s="36" customFormat="1" ht="15" spans="1:7">
      <c r="A330" s="132" t="s">
        <v>603</v>
      </c>
      <c r="B330" s="139" t="s">
        <v>216</v>
      </c>
      <c r="C330" s="134"/>
      <c r="D330" s="135"/>
      <c r="E330" s="135"/>
      <c r="F330" s="74">
        <f ca="1" t="shared" si="8"/>
        <v>0</v>
      </c>
      <c r="G330" s="74">
        <f ca="1" t="shared" si="9"/>
        <v>0</v>
      </c>
    </row>
    <row r="331" s="36" customFormat="1" ht="15" spans="1:7">
      <c r="A331" s="132" t="s">
        <v>604</v>
      </c>
      <c r="B331" s="139" t="s">
        <v>127</v>
      </c>
      <c r="C331" s="134"/>
      <c r="D331" s="135"/>
      <c r="E331" s="135"/>
      <c r="F331" s="74">
        <f ca="1" t="shared" ref="F331:F394" si="10">IFERROR(OFFSET(F331,0,-1)/OFFSET(F331,0,-3),)</f>
        <v>0</v>
      </c>
      <c r="G331" s="74">
        <f ca="1" t="shared" ref="G331:G394" si="11">IFERROR(OFFSET(F331,0,-1)/OFFSET(F331,0,-2),)</f>
        <v>0</v>
      </c>
    </row>
    <row r="332" s="36" customFormat="1" ht="15" spans="1:7">
      <c r="A332" s="132" t="s">
        <v>605</v>
      </c>
      <c r="B332" s="140" t="s">
        <v>606</v>
      </c>
      <c r="C332" s="134"/>
      <c r="D332" s="135"/>
      <c r="E332" s="135"/>
      <c r="F332" s="74">
        <f ca="1" t="shared" si="10"/>
        <v>0</v>
      </c>
      <c r="G332" s="74">
        <f ca="1" t="shared" si="11"/>
        <v>0</v>
      </c>
    </row>
    <row r="333" s="36" customFormat="1" ht="15" spans="1:7">
      <c r="A333" s="132" t="s">
        <v>607</v>
      </c>
      <c r="B333" s="140" t="s">
        <v>121</v>
      </c>
      <c r="C333" s="134"/>
      <c r="D333" s="135"/>
      <c r="E333" s="135"/>
      <c r="F333" s="74">
        <f ca="1" t="shared" si="10"/>
        <v>0</v>
      </c>
      <c r="G333" s="74">
        <f ca="1" t="shared" si="11"/>
        <v>0</v>
      </c>
    </row>
    <row r="334" s="36" customFormat="1" ht="15" spans="1:7">
      <c r="A334" s="132" t="s">
        <v>608</v>
      </c>
      <c r="B334" s="140" t="s">
        <v>123</v>
      </c>
      <c r="C334" s="134"/>
      <c r="D334" s="135"/>
      <c r="E334" s="135"/>
      <c r="F334" s="74">
        <f ca="1" t="shared" si="10"/>
        <v>0</v>
      </c>
      <c r="G334" s="74">
        <f ca="1" t="shared" si="11"/>
        <v>0</v>
      </c>
    </row>
    <row r="335" s="36" customFormat="1" ht="15" spans="1:7">
      <c r="A335" s="132" t="s">
        <v>609</v>
      </c>
      <c r="B335" s="139" t="s">
        <v>125</v>
      </c>
      <c r="C335" s="134"/>
      <c r="D335" s="135"/>
      <c r="E335" s="135"/>
      <c r="F335" s="74">
        <f ca="1" t="shared" si="10"/>
        <v>0</v>
      </c>
      <c r="G335" s="74">
        <f ca="1" t="shared" si="11"/>
        <v>0</v>
      </c>
    </row>
    <row r="336" s="36" customFormat="1" ht="15" spans="1:7">
      <c r="A336" s="132" t="s">
        <v>610</v>
      </c>
      <c r="B336" s="139" t="s">
        <v>611</v>
      </c>
      <c r="C336" s="134"/>
      <c r="D336" s="135"/>
      <c r="E336" s="135"/>
      <c r="F336" s="74">
        <f ca="1" t="shared" si="10"/>
        <v>0</v>
      </c>
      <c r="G336" s="74">
        <f ca="1" t="shared" si="11"/>
        <v>0</v>
      </c>
    </row>
    <row r="337" s="36" customFormat="1" ht="15" spans="1:7">
      <c r="A337" s="132" t="s">
        <v>612</v>
      </c>
      <c r="B337" s="139" t="s">
        <v>613</v>
      </c>
      <c r="C337" s="134"/>
      <c r="D337" s="135"/>
      <c r="E337" s="135"/>
      <c r="F337" s="74">
        <f ca="1" t="shared" si="10"/>
        <v>0</v>
      </c>
      <c r="G337" s="74">
        <f ca="1" t="shared" si="11"/>
        <v>0</v>
      </c>
    </row>
    <row r="338" s="36" customFormat="1" ht="15" spans="1:7">
      <c r="A338" s="132" t="s">
        <v>614</v>
      </c>
      <c r="B338" s="139" t="s">
        <v>615</v>
      </c>
      <c r="C338" s="134"/>
      <c r="D338" s="135"/>
      <c r="E338" s="135"/>
      <c r="F338" s="74">
        <f ca="1" t="shared" si="10"/>
        <v>0</v>
      </c>
      <c r="G338" s="74">
        <f ca="1" t="shared" si="11"/>
        <v>0</v>
      </c>
    </row>
    <row r="339" s="36" customFormat="1" ht="15" spans="1:7">
      <c r="A339" s="132" t="s">
        <v>616</v>
      </c>
      <c r="B339" s="140" t="s">
        <v>216</v>
      </c>
      <c r="C339" s="134"/>
      <c r="D339" s="135"/>
      <c r="E339" s="135"/>
      <c r="F339" s="74">
        <f ca="1" t="shared" si="10"/>
        <v>0</v>
      </c>
      <c r="G339" s="74">
        <f ca="1" t="shared" si="11"/>
        <v>0</v>
      </c>
    </row>
    <row r="340" s="36" customFormat="1" ht="15" spans="1:7">
      <c r="A340" s="132" t="s">
        <v>617</v>
      </c>
      <c r="B340" s="140" t="s">
        <v>127</v>
      </c>
      <c r="C340" s="134"/>
      <c r="D340" s="135"/>
      <c r="E340" s="135"/>
      <c r="F340" s="74">
        <f ca="1" t="shared" si="10"/>
        <v>0</v>
      </c>
      <c r="G340" s="74">
        <f ca="1" t="shared" si="11"/>
        <v>0</v>
      </c>
    </row>
    <row r="341" s="36" customFormat="1" ht="15" spans="1:7">
      <c r="A341" s="132" t="s">
        <v>618</v>
      </c>
      <c r="B341" s="133" t="s">
        <v>619</v>
      </c>
      <c r="C341" s="134"/>
      <c r="D341" s="135"/>
      <c r="E341" s="135"/>
      <c r="F341" s="74">
        <f ca="1" t="shared" si="10"/>
        <v>0</v>
      </c>
      <c r="G341" s="74">
        <f ca="1" t="shared" si="11"/>
        <v>0</v>
      </c>
    </row>
    <row r="342" s="36" customFormat="1" ht="15" spans="1:7">
      <c r="A342" s="132" t="s">
        <v>620</v>
      </c>
      <c r="B342" s="139" t="s">
        <v>121</v>
      </c>
      <c r="C342" s="134"/>
      <c r="D342" s="135"/>
      <c r="E342" s="135"/>
      <c r="F342" s="74">
        <f ca="1" t="shared" si="10"/>
        <v>0</v>
      </c>
      <c r="G342" s="74">
        <f ca="1" t="shared" si="11"/>
        <v>0</v>
      </c>
    </row>
    <row r="343" s="36" customFormat="1" ht="15" spans="1:7">
      <c r="A343" s="132" t="s">
        <v>621</v>
      </c>
      <c r="B343" s="139" t="s">
        <v>123</v>
      </c>
      <c r="C343" s="134"/>
      <c r="D343" s="135"/>
      <c r="E343" s="135"/>
      <c r="F343" s="74">
        <f ca="1" t="shared" si="10"/>
        <v>0</v>
      </c>
      <c r="G343" s="74">
        <f ca="1" t="shared" si="11"/>
        <v>0</v>
      </c>
    </row>
    <row r="344" s="36" customFormat="1" ht="15" spans="1:7">
      <c r="A344" s="132" t="s">
        <v>622</v>
      </c>
      <c r="B344" s="140" t="s">
        <v>125</v>
      </c>
      <c r="C344" s="134"/>
      <c r="D344" s="135"/>
      <c r="E344" s="135"/>
      <c r="F344" s="74">
        <f ca="1" t="shared" si="10"/>
        <v>0</v>
      </c>
      <c r="G344" s="74">
        <f ca="1" t="shared" si="11"/>
        <v>0</v>
      </c>
    </row>
    <row r="345" s="36" customFormat="1" ht="15" spans="1:7">
      <c r="A345" s="132" t="s">
        <v>623</v>
      </c>
      <c r="B345" s="140" t="s">
        <v>624</v>
      </c>
      <c r="C345" s="134"/>
      <c r="D345" s="135"/>
      <c r="E345" s="135"/>
      <c r="F345" s="74">
        <f ca="1" t="shared" si="10"/>
        <v>0</v>
      </c>
      <c r="G345" s="74">
        <f ca="1" t="shared" si="11"/>
        <v>0</v>
      </c>
    </row>
    <row r="346" s="36" customFormat="1" ht="15" spans="1:7">
      <c r="A346" s="132" t="s">
        <v>625</v>
      </c>
      <c r="B346" s="140" t="s">
        <v>626</v>
      </c>
      <c r="C346" s="134"/>
      <c r="D346" s="135"/>
      <c r="E346" s="135"/>
      <c r="F346" s="74">
        <f ca="1" t="shared" si="10"/>
        <v>0</v>
      </c>
      <c r="G346" s="74">
        <f ca="1" t="shared" si="11"/>
        <v>0</v>
      </c>
    </row>
    <row r="347" s="36" customFormat="1" ht="15" spans="1:7">
      <c r="A347" s="132" t="s">
        <v>627</v>
      </c>
      <c r="B347" s="139" t="s">
        <v>127</v>
      </c>
      <c r="C347" s="134"/>
      <c r="D347" s="135"/>
      <c r="E347" s="135"/>
      <c r="F347" s="74">
        <f ca="1" t="shared" si="10"/>
        <v>0</v>
      </c>
      <c r="G347" s="74">
        <f ca="1" t="shared" si="11"/>
        <v>0</v>
      </c>
    </row>
    <row r="348" s="36" customFormat="1" ht="15" spans="1:7">
      <c r="A348" s="132" t="s">
        <v>628</v>
      </c>
      <c r="B348" s="139" t="s">
        <v>629</v>
      </c>
      <c r="C348" s="134"/>
      <c r="D348" s="135"/>
      <c r="E348" s="135"/>
      <c r="F348" s="74">
        <f ca="1" t="shared" si="10"/>
        <v>0</v>
      </c>
      <c r="G348" s="74">
        <f ca="1" t="shared" si="11"/>
        <v>0</v>
      </c>
    </row>
    <row r="349" s="36" customFormat="1" ht="15" spans="1:7">
      <c r="A349" s="132" t="s">
        <v>630</v>
      </c>
      <c r="B349" s="140" t="s">
        <v>121</v>
      </c>
      <c r="C349" s="134"/>
      <c r="D349" s="135"/>
      <c r="E349" s="135"/>
      <c r="F349" s="74">
        <f ca="1" t="shared" si="10"/>
        <v>0</v>
      </c>
      <c r="G349" s="74">
        <f ca="1" t="shared" si="11"/>
        <v>0</v>
      </c>
    </row>
    <row r="350" s="36" customFormat="1" ht="15" spans="1:7">
      <c r="A350" s="132" t="s">
        <v>631</v>
      </c>
      <c r="B350" s="133" t="s">
        <v>123</v>
      </c>
      <c r="C350" s="134"/>
      <c r="D350" s="135"/>
      <c r="E350" s="135"/>
      <c r="F350" s="74">
        <f ca="1" t="shared" si="10"/>
        <v>0</v>
      </c>
      <c r="G350" s="74">
        <f ca="1" t="shared" si="11"/>
        <v>0</v>
      </c>
    </row>
    <row r="351" s="36" customFormat="1" ht="15" spans="1:7">
      <c r="A351" s="132" t="s">
        <v>632</v>
      </c>
      <c r="B351" s="139" t="s">
        <v>216</v>
      </c>
      <c r="C351" s="134"/>
      <c r="D351" s="135"/>
      <c r="E351" s="135"/>
      <c r="F351" s="74">
        <f ca="1" t="shared" si="10"/>
        <v>0</v>
      </c>
      <c r="G351" s="74">
        <f ca="1" t="shared" si="11"/>
        <v>0</v>
      </c>
    </row>
    <row r="352" s="36" customFormat="1" ht="15" spans="1:7">
      <c r="A352" s="132" t="s">
        <v>633</v>
      </c>
      <c r="B352" s="139" t="s">
        <v>634</v>
      </c>
      <c r="C352" s="134"/>
      <c r="D352" s="135"/>
      <c r="E352" s="135"/>
      <c r="F352" s="74">
        <f ca="1" t="shared" si="10"/>
        <v>0</v>
      </c>
      <c r="G352" s="74">
        <f ca="1" t="shared" si="11"/>
        <v>0</v>
      </c>
    </row>
    <row r="353" s="36" customFormat="1" ht="15" spans="1:7">
      <c r="A353" s="132" t="s">
        <v>635</v>
      </c>
      <c r="B353" s="139" t="s">
        <v>636</v>
      </c>
      <c r="C353" s="134"/>
      <c r="D353" s="135"/>
      <c r="E353" s="135"/>
      <c r="F353" s="74">
        <f ca="1" t="shared" si="10"/>
        <v>0</v>
      </c>
      <c r="G353" s="74">
        <f ca="1" t="shared" si="11"/>
        <v>0</v>
      </c>
    </row>
    <row r="354" s="36" customFormat="1" ht="15" spans="1:7">
      <c r="A354" s="132" t="s">
        <v>637</v>
      </c>
      <c r="B354" s="140" t="s">
        <v>638</v>
      </c>
      <c r="C354" s="134">
        <v>100</v>
      </c>
      <c r="D354" s="135">
        <v>70</v>
      </c>
      <c r="E354" s="135">
        <v>70</v>
      </c>
      <c r="F354" s="74">
        <f ca="1" t="shared" si="10"/>
        <v>0.7</v>
      </c>
      <c r="G354" s="74">
        <f ca="1" t="shared" si="11"/>
        <v>1</v>
      </c>
    </row>
    <row r="355" s="36" customFormat="1" ht="15" spans="1:7">
      <c r="A355" s="132" t="s">
        <v>639</v>
      </c>
      <c r="B355" s="140" t="s">
        <v>640</v>
      </c>
      <c r="C355" s="134"/>
      <c r="D355" s="135"/>
      <c r="E355" s="135"/>
      <c r="F355" s="74">
        <f ca="1" t="shared" si="10"/>
        <v>0</v>
      </c>
      <c r="G355" s="74">
        <f ca="1" t="shared" si="11"/>
        <v>0</v>
      </c>
    </row>
    <row r="356" s="36" customFormat="1" ht="15" spans="1:7">
      <c r="A356" s="132" t="s">
        <v>641</v>
      </c>
      <c r="B356" s="139" t="s">
        <v>121</v>
      </c>
      <c r="C356" s="134">
        <v>3000</v>
      </c>
      <c r="D356" s="135">
        <v>1557</v>
      </c>
      <c r="E356" s="135">
        <v>3000</v>
      </c>
      <c r="F356" s="74">
        <f ca="1" t="shared" si="10"/>
        <v>1</v>
      </c>
      <c r="G356" s="74">
        <f ca="1" t="shared" si="11"/>
        <v>1.92678227360308</v>
      </c>
    </row>
    <row r="357" s="36" customFormat="1" ht="15" spans="1:7">
      <c r="A357" s="132" t="s">
        <v>642</v>
      </c>
      <c r="B357" s="139" t="s">
        <v>123</v>
      </c>
      <c r="C357" s="134"/>
      <c r="D357" s="135"/>
      <c r="E357" s="135"/>
      <c r="F357" s="74">
        <f ca="1" t="shared" si="10"/>
        <v>0</v>
      </c>
      <c r="G357" s="74">
        <f ca="1" t="shared" si="11"/>
        <v>0</v>
      </c>
    </row>
    <row r="358" s="36" customFormat="1" ht="15" spans="1:7">
      <c r="A358" s="132" t="s">
        <v>643</v>
      </c>
      <c r="B358" s="139" t="s">
        <v>125</v>
      </c>
      <c r="C358" s="134">
        <v>10</v>
      </c>
      <c r="D358" s="135"/>
      <c r="E358" s="135"/>
      <c r="F358" s="74">
        <f ca="1" t="shared" si="10"/>
        <v>0</v>
      </c>
      <c r="G358" s="74">
        <f ca="1" t="shared" si="11"/>
        <v>0</v>
      </c>
    </row>
    <row r="359" s="36" customFormat="1" ht="15" spans="1:7">
      <c r="A359" s="132" t="s">
        <v>644</v>
      </c>
      <c r="B359" s="139" t="s">
        <v>645</v>
      </c>
      <c r="C359" s="134">
        <v>100</v>
      </c>
      <c r="D359" s="135">
        <v>41</v>
      </c>
      <c r="E359" s="135">
        <v>50</v>
      </c>
      <c r="F359" s="74">
        <f ca="1" t="shared" si="10"/>
        <v>0.5</v>
      </c>
      <c r="G359" s="74">
        <f ca="1" t="shared" si="11"/>
        <v>1.21951219512195</v>
      </c>
    </row>
    <row r="360" s="36" customFormat="1" ht="15" spans="1:7">
      <c r="A360" s="132" t="s">
        <v>646</v>
      </c>
      <c r="B360" s="140" t="s">
        <v>647</v>
      </c>
      <c r="C360" s="134">
        <v>300</v>
      </c>
      <c r="D360" s="135">
        <v>647</v>
      </c>
      <c r="E360" s="135">
        <v>800</v>
      </c>
      <c r="F360" s="74">
        <f ca="1" t="shared" si="10"/>
        <v>2.66666666666667</v>
      </c>
      <c r="G360" s="74">
        <f ca="1" t="shared" si="11"/>
        <v>1.23647604327666</v>
      </c>
    </row>
    <row r="361" s="36" customFormat="1" ht="15" spans="1:7">
      <c r="A361" s="132" t="s">
        <v>648</v>
      </c>
      <c r="B361" s="140" t="s">
        <v>649</v>
      </c>
      <c r="C361" s="134">
        <v>47481</v>
      </c>
      <c r="D361" s="135">
        <v>49002</v>
      </c>
      <c r="E361" s="135">
        <v>50000</v>
      </c>
      <c r="F361" s="74">
        <f ca="1" t="shared" si="10"/>
        <v>1.0530528000674</v>
      </c>
      <c r="G361" s="74">
        <f ca="1" t="shared" si="11"/>
        <v>1.02036651565242</v>
      </c>
    </row>
    <row r="362" s="36" customFormat="1" ht="15" spans="1:7">
      <c r="A362" s="132" t="s">
        <v>650</v>
      </c>
      <c r="B362" s="140" t="s">
        <v>651</v>
      </c>
      <c r="C362" s="134">
        <v>30000</v>
      </c>
      <c r="D362" s="135">
        <v>24061</v>
      </c>
      <c r="E362" s="135">
        <v>26000</v>
      </c>
      <c r="F362" s="74">
        <f ca="1" t="shared" si="10"/>
        <v>0.866666666666667</v>
      </c>
      <c r="G362" s="74">
        <f ca="1" t="shared" si="11"/>
        <v>1.08058684177715</v>
      </c>
    </row>
    <row r="363" s="36" customFormat="1" ht="15" spans="1:7">
      <c r="A363" s="132" t="s">
        <v>652</v>
      </c>
      <c r="B363" s="133" t="s">
        <v>653</v>
      </c>
      <c r="C363" s="134">
        <v>14000</v>
      </c>
      <c r="D363" s="135">
        <v>14125</v>
      </c>
      <c r="E363" s="135">
        <v>16000</v>
      </c>
      <c r="F363" s="74">
        <f ca="1" t="shared" si="10"/>
        <v>1.14285714285714</v>
      </c>
      <c r="G363" s="74">
        <f ca="1" t="shared" si="11"/>
        <v>1.13274336283186</v>
      </c>
    </row>
    <row r="364" s="36" customFormat="1" ht="15" spans="1:7">
      <c r="A364" s="132" t="s">
        <v>654</v>
      </c>
      <c r="B364" s="139" t="s">
        <v>655</v>
      </c>
      <c r="C364" s="134"/>
      <c r="D364" s="135">
        <v>9</v>
      </c>
      <c r="E364" s="135">
        <v>10</v>
      </c>
      <c r="F364" s="74">
        <f ca="1" t="shared" si="10"/>
        <v>0</v>
      </c>
      <c r="G364" s="74">
        <f ca="1" t="shared" si="11"/>
        <v>1.11111111111111</v>
      </c>
    </row>
    <row r="365" s="36" customFormat="1" ht="15" spans="1:7">
      <c r="A365" s="132" t="s">
        <v>656</v>
      </c>
      <c r="B365" s="139" t="s">
        <v>657</v>
      </c>
      <c r="C365" s="134">
        <v>4000</v>
      </c>
      <c r="D365" s="135">
        <v>8030</v>
      </c>
      <c r="E365" s="135">
        <v>9000</v>
      </c>
      <c r="F365" s="74">
        <f ca="1" t="shared" si="10"/>
        <v>2.25</v>
      </c>
      <c r="G365" s="74">
        <f ca="1" t="shared" si="11"/>
        <v>1.12079701120797</v>
      </c>
    </row>
    <row r="366" s="36" customFormat="1" ht="15" spans="1:7">
      <c r="A366" s="132" t="s">
        <v>658</v>
      </c>
      <c r="B366" s="139" t="s">
        <v>659</v>
      </c>
      <c r="C366" s="134"/>
      <c r="D366" s="135"/>
      <c r="E366" s="135"/>
      <c r="F366" s="74">
        <f ca="1" t="shared" si="10"/>
        <v>0</v>
      </c>
      <c r="G366" s="74">
        <f ca="1" t="shared" si="11"/>
        <v>0</v>
      </c>
    </row>
    <row r="367" s="36" customFormat="1" ht="15" spans="1:7">
      <c r="A367" s="132" t="s">
        <v>660</v>
      </c>
      <c r="B367" s="133" t="s">
        <v>661</v>
      </c>
      <c r="C367" s="134">
        <v>2500</v>
      </c>
      <c r="D367" s="135">
        <v>2447</v>
      </c>
      <c r="E367" s="135">
        <v>2600</v>
      </c>
      <c r="F367" s="74">
        <f ca="1" t="shared" si="10"/>
        <v>1.04</v>
      </c>
      <c r="G367" s="74">
        <f ca="1" t="shared" si="11"/>
        <v>1.06252554147936</v>
      </c>
    </row>
    <row r="368" s="36" customFormat="1" ht="15" spans="1:7">
      <c r="A368" s="132" t="s">
        <v>662</v>
      </c>
      <c r="B368" s="140" t="s">
        <v>663</v>
      </c>
      <c r="C368" s="134"/>
      <c r="D368" s="135"/>
      <c r="E368" s="135"/>
      <c r="F368" s="74">
        <f ca="1" t="shared" si="10"/>
        <v>0</v>
      </c>
      <c r="G368" s="74">
        <f ca="1" t="shared" si="11"/>
        <v>0</v>
      </c>
    </row>
    <row r="369" s="36" customFormat="1" ht="15" spans="1:7">
      <c r="A369" s="132" t="s">
        <v>664</v>
      </c>
      <c r="B369" s="139" t="s">
        <v>665</v>
      </c>
      <c r="C369" s="134"/>
      <c r="D369" s="135"/>
      <c r="E369" s="135"/>
      <c r="F369" s="74">
        <f ca="1" t="shared" si="10"/>
        <v>0</v>
      </c>
      <c r="G369" s="74">
        <f ca="1" t="shared" si="11"/>
        <v>0</v>
      </c>
    </row>
    <row r="370" s="36" customFormat="1" ht="15" spans="1:7">
      <c r="A370" s="132" t="s">
        <v>666</v>
      </c>
      <c r="B370" s="139" t="s">
        <v>667</v>
      </c>
      <c r="C370" s="134">
        <v>10</v>
      </c>
      <c r="D370" s="135"/>
      <c r="E370" s="135"/>
      <c r="F370" s="74">
        <f ca="1" t="shared" si="10"/>
        <v>0</v>
      </c>
      <c r="G370" s="74">
        <f ca="1" t="shared" si="11"/>
        <v>0</v>
      </c>
    </row>
    <row r="371" s="36" customFormat="1" ht="15" spans="1:7">
      <c r="A371" s="132" t="s">
        <v>668</v>
      </c>
      <c r="B371" s="140" t="s">
        <v>669</v>
      </c>
      <c r="C371" s="134"/>
      <c r="D371" s="135"/>
      <c r="E371" s="135"/>
      <c r="F371" s="74">
        <f ca="1" t="shared" si="10"/>
        <v>0</v>
      </c>
      <c r="G371" s="74">
        <f ca="1" t="shared" si="11"/>
        <v>0</v>
      </c>
    </row>
    <row r="372" s="36" customFormat="1" ht="15" spans="1:7">
      <c r="A372" s="132" t="s">
        <v>670</v>
      </c>
      <c r="B372" s="139" t="s">
        <v>671</v>
      </c>
      <c r="C372" s="134"/>
      <c r="D372" s="135"/>
      <c r="E372" s="135"/>
      <c r="F372" s="74">
        <f ca="1" t="shared" si="10"/>
        <v>0</v>
      </c>
      <c r="G372" s="74">
        <f ca="1" t="shared" si="11"/>
        <v>0</v>
      </c>
    </row>
    <row r="373" s="36" customFormat="1" ht="15" spans="1:7">
      <c r="A373" s="132" t="s">
        <v>672</v>
      </c>
      <c r="B373" s="133" t="s">
        <v>673</v>
      </c>
      <c r="C373" s="134"/>
      <c r="D373" s="135"/>
      <c r="E373" s="135"/>
      <c r="F373" s="74">
        <f ca="1" t="shared" si="10"/>
        <v>0</v>
      </c>
      <c r="G373" s="74">
        <f ca="1" t="shared" si="11"/>
        <v>0</v>
      </c>
    </row>
    <row r="374" s="36" customFormat="1" ht="15" spans="1:7">
      <c r="A374" s="132" t="s">
        <v>674</v>
      </c>
      <c r="B374" s="139" t="s">
        <v>675</v>
      </c>
      <c r="C374" s="134">
        <v>10</v>
      </c>
      <c r="D374" s="135"/>
      <c r="E374" s="135"/>
      <c r="F374" s="74">
        <f ca="1" t="shared" si="10"/>
        <v>0</v>
      </c>
      <c r="G374" s="74">
        <f ca="1" t="shared" si="11"/>
        <v>0</v>
      </c>
    </row>
    <row r="375" s="36" customFormat="1" ht="15" spans="1:7">
      <c r="A375" s="132" t="s">
        <v>676</v>
      </c>
      <c r="B375" s="139" t="s">
        <v>677</v>
      </c>
      <c r="C375" s="134">
        <v>100</v>
      </c>
      <c r="D375" s="135">
        <v>3</v>
      </c>
      <c r="E375" s="135">
        <v>3</v>
      </c>
      <c r="F375" s="74">
        <f ca="1" t="shared" si="10"/>
        <v>0.03</v>
      </c>
      <c r="G375" s="74">
        <f ca="1" t="shared" si="11"/>
        <v>1</v>
      </c>
    </row>
    <row r="376" s="36" customFormat="1" ht="15" spans="1:7">
      <c r="A376" s="132" t="s">
        <v>678</v>
      </c>
      <c r="B376" s="140" t="s">
        <v>679</v>
      </c>
      <c r="C376" s="134"/>
      <c r="D376" s="135"/>
      <c r="E376" s="135"/>
      <c r="F376" s="74">
        <f ca="1" t="shared" si="10"/>
        <v>0</v>
      </c>
      <c r="G376" s="74">
        <f ca="1" t="shared" si="11"/>
        <v>0</v>
      </c>
    </row>
    <row r="377" s="36" customFormat="1" ht="15" spans="1:7">
      <c r="A377" s="132" t="s">
        <v>680</v>
      </c>
      <c r="B377" s="140" t="s">
        <v>681</v>
      </c>
      <c r="C377" s="134">
        <v>10</v>
      </c>
      <c r="D377" s="135"/>
      <c r="E377" s="135"/>
      <c r="F377" s="74">
        <f ca="1" t="shared" si="10"/>
        <v>0</v>
      </c>
      <c r="G377" s="74">
        <f ca="1" t="shared" si="11"/>
        <v>0</v>
      </c>
    </row>
    <row r="378" s="36" customFormat="1" ht="15" spans="1:7">
      <c r="A378" s="132" t="s">
        <v>682</v>
      </c>
      <c r="B378" s="140" t="s">
        <v>683</v>
      </c>
      <c r="C378" s="134">
        <v>5</v>
      </c>
      <c r="D378" s="135"/>
      <c r="E378" s="135"/>
      <c r="F378" s="74">
        <f ca="1" t="shared" si="10"/>
        <v>0</v>
      </c>
      <c r="G378" s="74">
        <f ca="1" t="shared" si="11"/>
        <v>0</v>
      </c>
    </row>
    <row r="379" s="36" customFormat="1" ht="15" spans="1:7">
      <c r="A379" s="132" t="s">
        <v>684</v>
      </c>
      <c r="B379" s="139" t="s">
        <v>685</v>
      </c>
      <c r="C379" s="134"/>
      <c r="D379" s="135"/>
      <c r="E379" s="135"/>
      <c r="F379" s="74">
        <f ca="1" t="shared" si="10"/>
        <v>0</v>
      </c>
      <c r="G379" s="74">
        <f ca="1" t="shared" si="11"/>
        <v>0</v>
      </c>
    </row>
    <row r="380" s="36" customFormat="1" ht="15" spans="1:7">
      <c r="A380" s="132" t="s">
        <v>686</v>
      </c>
      <c r="B380" s="139" t="s">
        <v>687</v>
      </c>
      <c r="C380" s="134"/>
      <c r="D380" s="135"/>
      <c r="E380" s="135"/>
      <c r="F380" s="74">
        <f ca="1" t="shared" si="10"/>
        <v>0</v>
      </c>
      <c r="G380" s="74">
        <f ca="1" t="shared" si="11"/>
        <v>0</v>
      </c>
    </row>
    <row r="381" s="36" customFormat="1" ht="15" spans="1:7">
      <c r="A381" s="132" t="s">
        <v>688</v>
      </c>
      <c r="B381" s="139" t="s">
        <v>689</v>
      </c>
      <c r="C381" s="134"/>
      <c r="D381" s="135"/>
      <c r="E381" s="135"/>
      <c r="F381" s="74">
        <f ca="1" t="shared" si="10"/>
        <v>0</v>
      </c>
      <c r="G381" s="74">
        <f ca="1" t="shared" si="11"/>
        <v>0</v>
      </c>
    </row>
    <row r="382" s="36" customFormat="1" ht="15" spans="1:7">
      <c r="A382" s="132" t="s">
        <v>690</v>
      </c>
      <c r="B382" s="140" t="s">
        <v>691</v>
      </c>
      <c r="C382" s="134">
        <v>150</v>
      </c>
      <c r="D382" s="135">
        <v>132</v>
      </c>
      <c r="E382" s="135">
        <v>140</v>
      </c>
      <c r="F382" s="74">
        <f ca="1" t="shared" si="10"/>
        <v>0.933333333333333</v>
      </c>
      <c r="G382" s="74">
        <f ca="1" t="shared" si="11"/>
        <v>1.06060606060606</v>
      </c>
    </row>
    <row r="383" s="36" customFormat="1" ht="15" spans="1:7">
      <c r="A383" s="132" t="s">
        <v>692</v>
      </c>
      <c r="B383" s="140" t="s">
        <v>693</v>
      </c>
      <c r="C383" s="134"/>
      <c r="D383" s="135"/>
      <c r="E383" s="135"/>
      <c r="F383" s="74">
        <f ca="1" t="shared" si="10"/>
        <v>0</v>
      </c>
      <c r="G383" s="74">
        <f ca="1" t="shared" si="11"/>
        <v>0</v>
      </c>
    </row>
    <row r="384" s="36" customFormat="1" ht="15" spans="1:7">
      <c r="A384" s="132" t="s">
        <v>694</v>
      </c>
      <c r="B384" s="133" t="s">
        <v>695</v>
      </c>
      <c r="C384" s="134">
        <v>30</v>
      </c>
      <c r="D384" s="135"/>
      <c r="E384" s="135"/>
      <c r="F384" s="74">
        <f ca="1" t="shared" si="10"/>
        <v>0</v>
      </c>
      <c r="G384" s="74">
        <f ca="1" t="shared" si="11"/>
        <v>0</v>
      </c>
    </row>
    <row r="385" s="36" customFormat="1" ht="15" spans="1:7">
      <c r="A385" s="132" t="s">
        <v>696</v>
      </c>
      <c r="B385" s="139" t="s">
        <v>697</v>
      </c>
      <c r="C385" s="134"/>
      <c r="D385" s="135"/>
      <c r="E385" s="135"/>
      <c r="F385" s="74">
        <f ca="1" t="shared" si="10"/>
        <v>0</v>
      </c>
      <c r="G385" s="74">
        <f ca="1" t="shared" si="11"/>
        <v>0</v>
      </c>
    </row>
    <row r="386" s="36" customFormat="1" ht="15" spans="1:7">
      <c r="A386" s="132" t="s">
        <v>698</v>
      </c>
      <c r="B386" s="139" t="s">
        <v>699</v>
      </c>
      <c r="C386" s="134">
        <v>200</v>
      </c>
      <c r="D386" s="135">
        <v>268</v>
      </c>
      <c r="E386" s="135">
        <v>300</v>
      </c>
      <c r="F386" s="74">
        <f ca="1" t="shared" si="10"/>
        <v>1.5</v>
      </c>
      <c r="G386" s="74">
        <f ca="1" t="shared" si="11"/>
        <v>1.11940298507463</v>
      </c>
    </row>
    <row r="387" s="36" customFormat="1" ht="15" spans="1:7">
      <c r="A387" s="132" t="s">
        <v>700</v>
      </c>
      <c r="B387" s="140" t="s">
        <v>701</v>
      </c>
      <c r="C387" s="134"/>
      <c r="D387" s="135"/>
      <c r="E387" s="135"/>
      <c r="F387" s="74">
        <f ca="1" t="shared" si="10"/>
        <v>0</v>
      </c>
      <c r="G387" s="74">
        <f ca="1" t="shared" si="11"/>
        <v>0</v>
      </c>
    </row>
    <row r="388" s="36" customFormat="1" ht="15" spans="1:7">
      <c r="A388" s="132" t="s">
        <v>702</v>
      </c>
      <c r="B388" s="140" t="s">
        <v>703</v>
      </c>
      <c r="C388" s="134"/>
      <c r="D388" s="135"/>
      <c r="E388" s="135"/>
      <c r="F388" s="74">
        <f ca="1" t="shared" si="10"/>
        <v>0</v>
      </c>
      <c r="G388" s="74">
        <f ca="1" t="shared" si="11"/>
        <v>0</v>
      </c>
    </row>
    <row r="389" s="36" customFormat="1" ht="15" spans="1:7">
      <c r="A389" s="132" t="s">
        <v>704</v>
      </c>
      <c r="B389" s="140" t="s">
        <v>705</v>
      </c>
      <c r="C389" s="134"/>
      <c r="D389" s="135"/>
      <c r="E389" s="135"/>
      <c r="F389" s="74">
        <f ca="1" t="shared" si="10"/>
        <v>0</v>
      </c>
      <c r="G389" s="74">
        <f ca="1" t="shared" si="11"/>
        <v>0</v>
      </c>
    </row>
    <row r="390" s="36" customFormat="1" ht="15" spans="1:7">
      <c r="A390" s="132" t="s">
        <v>706</v>
      </c>
      <c r="B390" s="139" t="s">
        <v>707</v>
      </c>
      <c r="C390" s="134"/>
      <c r="D390" s="135"/>
      <c r="E390" s="135"/>
      <c r="F390" s="74">
        <f ca="1" t="shared" si="10"/>
        <v>0</v>
      </c>
      <c r="G390" s="74">
        <f ca="1" t="shared" si="11"/>
        <v>0</v>
      </c>
    </row>
    <row r="391" s="36" customFormat="1" ht="15" spans="1:7">
      <c r="A391" s="132" t="s">
        <v>708</v>
      </c>
      <c r="B391" s="140" t="s">
        <v>709</v>
      </c>
      <c r="C391" s="134"/>
      <c r="D391" s="135"/>
      <c r="E391" s="135"/>
      <c r="F391" s="74">
        <f ca="1" t="shared" si="10"/>
        <v>0</v>
      </c>
      <c r="G391" s="74">
        <f ca="1" t="shared" si="11"/>
        <v>0</v>
      </c>
    </row>
    <row r="392" s="36" customFormat="1" ht="15" spans="1:7">
      <c r="A392" s="132" t="s">
        <v>710</v>
      </c>
      <c r="B392" s="140" t="s">
        <v>711</v>
      </c>
      <c r="C392" s="134"/>
      <c r="D392" s="135"/>
      <c r="E392" s="135"/>
      <c r="F392" s="74">
        <f ca="1" t="shared" si="10"/>
        <v>0</v>
      </c>
      <c r="G392" s="74">
        <f ca="1" t="shared" si="11"/>
        <v>0</v>
      </c>
    </row>
    <row r="393" s="36" customFormat="1" ht="15" spans="1:7">
      <c r="A393" s="132" t="s">
        <v>712</v>
      </c>
      <c r="B393" s="140" t="s">
        <v>713</v>
      </c>
      <c r="C393" s="134"/>
      <c r="D393" s="135"/>
      <c r="E393" s="135"/>
      <c r="F393" s="74">
        <f ca="1" t="shared" si="10"/>
        <v>0</v>
      </c>
      <c r="G393" s="74">
        <f ca="1" t="shared" si="11"/>
        <v>0</v>
      </c>
    </row>
    <row r="394" s="36" customFormat="1" ht="15" spans="1:7">
      <c r="A394" s="132" t="s">
        <v>714</v>
      </c>
      <c r="B394" s="140" t="s">
        <v>715</v>
      </c>
      <c r="C394" s="134"/>
      <c r="D394" s="135"/>
      <c r="E394" s="135"/>
      <c r="F394" s="74">
        <f ca="1" t="shared" si="10"/>
        <v>0</v>
      </c>
      <c r="G394" s="74">
        <f ca="1" t="shared" si="11"/>
        <v>0</v>
      </c>
    </row>
    <row r="395" s="36" customFormat="1" ht="15" spans="1:7">
      <c r="A395" s="132" t="s">
        <v>716</v>
      </c>
      <c r="B395" s="139" t="s">
        <v>717</v>
      </c>
      <c r="C395" s="134">
        <v>1300</v>
      </c>
      <c r="D395" s="135">
        <v>491</v>
      </c>
      <c r="E395" s="135">
        <v>500</v>
      </c>
      <c r="F395" s="74">
        <f ca="1" t="shared" ref="F395:F458" si="12">IFERROR(OFFSET(F395,0,-1)/OFFSET(F395,0,-3),)</f>
        <v>0.384615384615385</v>
      </c>
      <c r="G395" s="74">
        <f ca="1" t="shared" ref="G395:G458" si="13">IFERROR(OFFSET(F395,0,-1)/OFFSET(F395,0,-2),)</f>
        <v>1.0183299389002</v>
      </c>
    </row>
    <row r="396" s="36" customFormat="1" ht="15" spans="1:7">
      <c r="A396" s="132" t="s">
        <v>718</v>
      </c>
      <c r="B396" s="140" t="s">
        <v>719</v>
      </c>
      <c r="C396" s="134">
        <v>8000</v>
      </c>
      <c r="D396" s="135">
        <v>2588</v>
      </c>
      <c r="E396" s="135">
        <v>3915</v>
      </c>
      <c r="F396" s="74">
        <f ca="1" t="shared" si="12"/>
        <v>0.489375</v>
      </c>
      <c r="G396" s="74">
        <f ca="1" t="shared" si="13"/>
        <v>1.51275115919629</v>
      </c>
    </row>
    <row r="397" s="36" customFormat="1" ht="15" spans="1:7">
      <c r="A397" s="132" t="s">
        <v>720</v>
      </c>
      <c r="B397" s="140" t="s">
        <v>121</v>
      </c>
      <c r="C397" s="134">
        <v>5</v>
      </c>
      <c r="D397" s="135"/>
      <c r="E397" s="135">
        <v>5</v>
      </c>
      <c r="F397" s="74">
        <f ca="1" t="shared" si="12"/>
        <v>1</v>
      </c>
      <c r="G397" s="74">
        <f ca="1" t="shared" si="13"/>
        <v>0</v>
      </c>
    </row>
    <row r="398" s="36" customFormat="1" ht="15" spans="1:7">
      <c r="A398" s="132" t="s">
        <v>721</v>
      </c>
      <c r="B398" s="140" t="s">
        <v>123</v>
      </c>
      <c r="C398" s="134"/>
      <c r="D398" s="135"/>
      <c r="E398" s="135"/>
      <c r="F398" s="74">
        <f ca="1" t="shared" si="12"/>
        <v>0</v>
      </c>
      <c r="G398" s="74">
        <f ca="1" t="shared" si="13"/>
        <v>0</v>
      </c>
    </row>
    <row r="399" s="36" customFormat="1" ht="15" spans="1:7">
      <c r="A399" s="132" t="s">
        <v>722</v>
      </c>
      <c r="B399" s="139" t="s">
        <v>125</v>
      </c>
      <c r="C399" s="134"/>
      <c r="D399" s="135"/>
      <c r="E399" s="135"/>
      <c r="F399" s="74">
        <f ca="1" t="shared" si="12"/>
        <v>0</v>
      </c>
      <c r="G399" s="74">
        <f ca="1" t="shared" si="13"/>
        <v>0</v>
      </c>
    </row>
    <row r="400" s="36" customFormat="1" ht="15" spans="1:7">
      <c r="A400" s="132" t="s">
        <v>723</v>
      </c>
      <c r="B400" s="139" t="s">
        <v>724</v>
      </c>
      <c r="C400" s="134">
        <v>300</v>
      </c>
      <c r="D400" s="135">
        <v>5050</v>
      </c>
      <c r="E400" s="135">
        <v>300</v>
      </c>
      <c r="F400" s="74">
        <f ca="1" t="shared" si="12"/>
        <v>1</v>
      </c>
      <c r="G400" s="74">
        <f ca="1" t="shared" si="13"/>
        <v>0.0594059405940594</v>
      </c>
    </row>
    <row r="401" s="36" customFormat="1" ht="15" spans="1:7">
      <c r="A401" s="132" t="s">
        <v>725</v>
      </c>
      <c r="B401" s="139" t="s">
        <v>726</v>
      </c>
      <c r="C401" s="134"/>
      <c r="D401" s="135"/>
      <c r="E401" s="135"/>
      <c r="F401" s="74">
        <f ca="1" t="shared" si="12"/>
        <v>0</v>
      </c>
      <c r="G401" s="74">
        <f ca="1" t="shared" si="13"/>
        <v>0</v>
      </c>
    </row>
    <row r="402" s="36" customFormat="1" ht="15" spans="1:7">
      <c r="A402" s="132" t="s">
        <v>727</v>
      </c>
      <c r="B402" s="140" t="s">
        <v>728</v>
      </c>
      <c r="C402" s="134"/>
      <c r="D402" s="135"/>
      <c r="E402" s="135"/>
      <c r="F402" s="74">
        <f ca="1" t="shared" si="12"/>
        <v>0</v>
      </c>
      <c r="G402" s="74">
        <f ca="1" t="shared" si="13"/>
        <v>0</v>
      </c>
    </row>
    <row r="403" s="36" customFormat="1" ht="15" spans="1:7">
      <c r="A403" s="132" t="s">
        <v>729</v>
      </c>
      <c r="B403" s="140" t="s">
        <v>730</v>
      </c>
      <c r="C403" s="134"/>
      <c r="D403" s="135"/>
      <c r="E403" s="135"/>
      <c r="F403" s="74">
        <f ca="1" t="shared" si="12"/>
        <v>0</v>
      </c>
      <c r="G403" s="74">
        <f ca="1" t="shared" si="13"/>
        <v>0</v>
      </c>
    </row>
    <row r="404" s="36" customFormat="1" ht="15" spans="1:7">
      <c r="A404" s="132" t="s">
        <v>731</v>
      </c>
      <c r="B404" s="133" t="s">
        <v>732</v>
      </c>
      <c r="C404" s="134"/>
      <c r="D404" s="135"/>
      <c r="E404" s="135"/>
      <c r="F404" s="74">
        <f ca="1" t="shared" si="12"/>
        <v>0</v>
      </c>
      <c r="G404" s="74">
        <f ca="1" t="shared" si="13"/>
        <v>0</v>
      </c>
    </row>
    <row r="405" s="36" customFormat="1" ht="15" spans="1:7">
      <c r="A405" s="132" t="s">
        <v>733</v>
      </c>
      <c r="B405" s="140" t="s">
        <v>734</v>
      </c>
      <c r="C405" s="134"/>
      <c r="D405" s="135"/>
      <c r="E405" s="135"/>
      <c r="F405" s="74">
        <f ca="1" t="shared" si="12"/>
        <v>0</v>
      </c>
      <c r="G405" s="74">
        <f ca="1" t="shared" si="13"/>
        <v>0</v>
      </c>
    </row>
    <row r="406" s="36" customFormat="1" ht="15" spans="1:7">
      <c r="A406" s="132" t="s">
        <v>735</v>
      </c>
      <c r="B406" s="140" t="s">
        <v>736</v>
      </c>
      <c r="C406" s="134"/>
      <c r="D406" s="135"/>
      <c r="E406" s="135"/>
      <c r="F406" s="74">
        <f ca="1" t="shared" si="12"/>
        <v>0</v>
      </c>
      <c r="G406" s="74">
        <f ca="1" t="shared" si="13"/>
        <v>0</v>
      </c>
    </row>
    <row r="407" s="36" customFormat="1" ht="15" spans="1:7">
      <c r="A407" s="132" t="s">
        <v>737</v>
      </c>
      <c r="B407" s="140" t="s">
        <v>738</v>
      </c>
      <c r="C407" s="134"/>
      <c r="D407" s="135"/>
      <c r="E407" s="135"/>
      <c r="F407" s="74">
        <f ca="1" t="shared" si="12"/>
        <v>0</v>
      </c>
      <c r="G407" s="74">
        <f ca="1" t="shared" si="13"/>
        <v>0</v>
      </c>
    </row>
    <row r="408" s="36" customFormat="1" ht="15" spans="1:7">
      <c r="A408" s="132" t="s">
        <v>739</v>
      </c>
      <c r="B408" s="139" t="s">
        <v>740</v>
      </c>
      <c r="C408" s="134"/>
      <c r="D408" s="135"/>
      <c r="E408" s="135"/>
      <c r="F408" s="74">
        <f ca="1" t="shared" si="12"/>
        <v>0</v>
      </c>
      <c r="G408" s="74">
        <f ca="1" t="shared" si="13"/>
        <v>0</v>
      </c>
    </row>
    <row r="409" s="36" customFormat="1" ht="15" spans="1:7">
      <c r="A409" s="132" t="s">
        <v>741</v>
      </c>
      <c r="B409" s="140" t="s">
        <v>726</v>
      </c>
      <c r="C409" s="134">
        <v>5</v>
      </c>
      <c r="D409" s="135"/>
      <c r="E409" s="135">
        <v>5</v>
      </c>
      <c r="F409" s="74">
        <f ca="1" t="shared" si="12"/>
        <v>1</v>
      </c>
      <c r="G409" s="74">
        <f ca="1" t="shared" si="13"/>
        <v>0</v>
      </c>
    </row>
    <row r="410" s="36" customFormat="1" ht="15" spans="1:7">
      <c r="A410" s="132" t="s">
        <v>742</v>
      </c>
      <c r="B410" s="140" t="s">
        <v>743</v>
      </c>
      <c r="C410" s="134">
        <v>250</v>
      </c>
      <c r="D410" s="135">
        <v>302</v>
      </c>
      <c r="E410" s="135">
        <v>250</v>
      </c>
      <c r="F410" s="74">
        <f ca="1" t="shared" si="12"/>
        <v>1</v>
      </c>
      <c r="G410" s="74">
        <f ca="1" t="shared" si="13"/>
        <v>0.827814569536424</v>
      </c>
    </row>
    <row r="411" s="36" customFormat="1" ht="15" spans="1:7">
      <c r="A411" s="132" t="s">
        <v>744</v>
      </c>
      <c r="B411" s="140" t="s">
        <v>745</v>
      </c>
      <c r="C411" s="134"/>
      <c r="D411" s="135"/>
      <c r="E411" s="135"/>
      <c r="F411" s="74">
        <f ca="1" t="shared" si="12"/>
        <v>0</v>
      </c>
      <c r="G411" s="74">
        <f ca="1" t="shared" si="13"/>
        <v>0</v>
      </c>
    </row>
    <row r="412" s="36" customFormat="1" ht="15" spans="1:7">
      <c r="A412" s="132" t="s">
        <v>746</v>
      </c>
      <c r="B412" s="133" t="s">
        <v>747</v>
      </c>
      <c r="C412" s="134"/>
      <c r="D412" s="135"/>
      <c r="E412" s="135"/>
      <c r="F412" s="74">
        <f ca="1" t="shared" si="12"/>
        <v>0</v>
      </c>
      <c r="G412" s="74">
        <f ca="1" t="shared" si="13"/>
        <v>0</v>
      </c>
    </row>
    <row r="413" s="36" customFormat="1" ht="15" spans="1:7">
      <c r="A413" s="132" t="s">
        <v>748</v>
      </c>
      <c r="B413" s="133" t="s">
        <v>749</v>
      </c>
      <c r="C413" s="134">
        <v>931</v>
      </c>
      <c r="D413" s="135"/>
      <c r="E413" s="135">
        <v>968</v>
      </c>
      <c r="F413" s="74">
        <f ca="1" t="shared" si="12"/>
        <v>1.03974221267454</v>
      </c>
      <c r="G413" s="74">
        <f ca="1" t="shared" si="13"/>
        <v>0</v>
      </c>
    </row>
    <row r="414" s="36" customFormat="1" ht="15" spans="1:7">
      <c r="A414" s="132" t="s">
        <v>750</v>
      </c>
      <c r="B414" s="133" t="s">
        <v>726</v>
      </c>
      <c r="C414" s="134"/>
      <c r="D414" s="135"/>
      <c r="E414" s="135"/>
      <c r="F414" s="74">
        <f ca="1" t="shared" si="12"/>
        <v>0</v>
      </c>
      <c r="G414" s="74">
        <f ca="1" t="shared" si="13"/>
        <v>0</v>
      </c>
    </row>
    <row r="415" s="36" customFormat="1" ht="15" spans="1:7">
      <c r="A415" s="132" t="s">
        <v>751</v>
      </c>
      <c r="B415" s="133" t="s">
        <v>752</v>
      </c>
      <c r="C415" s="134"/>
      <c r="D415" s="135"/>
      <c r="E415" s="135"/>
      <c r="F415" s="74">
        <f ca="1" t="shared" si="12"/>
        <v>0</v>
      </c>
      <c r="G415" s="74">
        <f ca="1" t="shared" si="13"/>
        <v>0</v>
      </c>
    </row>
    <row r="416" s="36" customFormat="1" ht="15" spans="1:7">
      <c r="A416" s="132" t="s">
        <v>753</v>
      </c>
      <c r="B416" s="133" t="s">
        <v>754</v>
      </c>
      <c r="C416" s="134">
        <v>5</v>
      </c>
      <c r="D416" s="135"/>
      <c r="E416" s="135">
        <v>5</v>
      </c>
      <c r="F416" s="74">
        <f ca="1" t="shared" si="12"/>
        <v>1</v>
      </c>
      <c r="G416" s="74">
        <f ca="1" t="shared" si="13"/>
        <v>0</v>
      </c>
    </row>
    <row r="417" s="36" customFormat="1" ht="15" spans="1:7">
      <c r="A417" s="132" t="s">
        <v>755</v>
      </c>
      <c r="B417" s="133" t="s">
        <v>756</v>
      </c>
      <c r="C417" s="134">
        <v>200</v>
      </c>
      <c r="D417" s="135">
        <v>150</v>
      </c>
      <c r="E417" s="135">
        <v>200</v>
      </c>
      <c r="F417" s="74">
        <f ca="1" t="shared" si="12"/>
        <v>1</v>
      </c>
      <c r="G417" s="74">
        <f ca="1" t="shared" si="13"/>
        <v>1.33333333333333</v>
      </c>
    </row>
    <row r="418" s="36" customFormat="1" ht="15" spans="1:7">
      <c r="A418" s="132" t="s">
        <v>757</v>
      </c>
      <c r="B418" s="133" t="s">
        <v>726</v>
      </c>
      <c r="C418" s="134"/>
      <c r="D418" s="135"/>
      <c r="E418" s="135"/>
      <c r="F418" s="74">
        <f ca="1" t="shared" si="12"/>
        <v>0</v>
      </c>
      <c r="G418" s="74">
        <f ca="1" t="shared" si="13"/>
        <v>0</v>
      </c>
    </row>
    <row r="419" s="36" customFormat="1" ht="15" spans="1:7">
      <c r="A419" s="132" t="s">
        <v>758</v>
      </c>
      <c r="B419" s="133" t="s">
        <v>759</v>
      </c>
      <c r="C419" s="134"/>
      <c r="D419" s="135"/>
      <c r="E419" s="135"/>
      <c r="F419" s="74">
        <f ca="1" t="shared" si="12"/>
        <v>0</v>
      </c>
      <c r="G419" s="74">
        <f ca="1" t="shared" si="13"/>
        <v>0</v>
      </c>
    </row>
    <row r="420" s="36" customFormat="1" ht="15" spans="1:7">
      <c r="A420" s="132" t="s">
        <v>760</v>
      </c>
      <c r="B420" s="133" t="s">
        <v>761</v>
      </c>
      <c r="C420" s="134"/>
      <c r="D420" s="135"/>
      <c r="E420" s="135"/>
      <c r="F420" s="74">
        <f ca="1" t="shared" si="12"/>
        <v>0</v>
      </c>
      <c r="G420" s="74">
        <f ca="1" t="shared" si="13"/>
        <v>0</v>
      </c>
    </row>
    <row r="421" s="36" customFormat="1" ht="15" spans="1:7">
      <c r="A421" s="132" t="s">
        <v>762</v>
      </c>
      <c r="B421" s="133" t="s">
        <v>763</v>
      </c>
      <c r="C421" s="134">
        <v>60</v>
      </c>
      <c r="D421" s="135">
        <v>20</v>
      </c>
      <c r="E421" s="135">
        <v>60</v>
      </c>
      <c r="F421" s="74">
        <f ca="1" t="shared" si="12"/>
        <v>1</v>
      </c>
      <c r="G421" s="74">
        <f ca="1" t="shared" si="13"/>
        <v>3</v>
      </c>
    </row>
    <row r="422" s="36" customFormat="1" ht="15" spans="1:7">
      <c r="A422" s="132" t="s">
        <v>764</v>
      </c>
      <c r="B422" s="133" t="s">
        <v>765</v>
      </c>
      <c r="C422" s="134"/>
      <c r="D422" s="135"/>
      <c r="E422" s="135"/>
      <c r="F422" s="74">
        <f ca="1" t="shared" si="12"/>
        <v>0</v>
      </c>
      <c r="G422" s="74">
        <f ca="1" t="shared" si="13"/>
        <v>0</v>
      </c>
    </row>
    <row r="423" s="36" customFormat="1" ht="15" spans="1:7">
      <c r="A423" s="132" t="s">
        <v>766</v>
      </c>
      <c r="B423" s="133" t="s">
        <v>767</v>
      </c>
      <c r="C423" s="134"/>
      <c r="D423" s="135"/>
      <c r="E423" s="135"/>
      <c r="F423" s="74">
        <f ca="1" t="shared" si="12"/>
        <v>0</v>
      </c>
      <c r="G423" s="74">
        <f ca="1" t="shared" si="13"/>
        <v>0</v>
      </c>
    </row>
    <row r="424" s="36" customFormat="1" ht="15" spans="1:7">
      <c r="A424" s="132" t="s">
        <v>768</v>
      </c>
      <c r="B424" s="133" t="s">
        <v>769</v>
      </c>
      <c r="C424" s="134"/>
      <c r="D424" s="135"/>
      <c r="E424" s="135"/>
      <c r="F424" s="74">
        <f ca="1" t="shared" si="12"/>
        <v>0</v>
      </c>
      <c r="G424" s="74">
        <f ca="1" t="shared" si="13"/>
        <v>0</v>
      </c>
    </row>
    <row r="425" s="36" customFormat="1" ht="15" spans="1:7">
      <c r="A425" s="132" t="s">
        <v>770</v>
      </c>
      <c r="B425" s="133" t="s">
        <v>771</v>
      </c>
      <c r="C425" s="134"/>
      <c r="D425" s="135"/>
      <c r="E425" s="135"/>
      <c r="F425" s="74">
        <f ca="1" t="shared" si="12"/>
        <v>0</v>
      </c>
      <c r="G425" s="74">
        <f ca="1" t="shared" si="13"/>
        <v>0</v>
      </c>
    </row>
    <row r="426" s="36" customFormat="1" ht="15" spans="1:7">
      <c r="A426" s="132" t="s">
        <v>772</v>
      </c>
      <c r="B426" s="133" t="s">
        <v>726</v>
      </c>
      <c r="C426" s="134"/>
      <c r="D426" s="135">
        <v>4</v>
      </c>
      <c r="E426" s="135"/>
      <c r="F426" s="74">
        <f ca="1" t="shared" si="12"/>
        <v>0</v>
      </c>
      <c r="G426" s="74">
        <f ca="1" t="shared" si="13"/>
        <v>0</v>
      </c>
    </row>
    <row r="427" s="36" customFormat="1" ht="15" spans="1:7">
      <c r="A427" s="132" t="s">
        <v>773</v>
      </c>
      <c r="B427" s="133" t="s">
        <v>774</v>
      </c>
      <c r="C427" s="134">
        <v>60</v>
      </c>
      <c r="D427" s="135">
        <v>225</v>
      </c>
      <c r="E427" s="135">
        <v>60</v>
      </c>
      <c r="F427" s="74">
        <f ca="1" t="shared" si="12"/>
        <v>1</v>
      </c>
      <c r="G427" s="74">
        <f ca="1" t="shared" si="13"/>
        <v>0.266666666666667</v>
      </c>
    </row>
    <row r="428" s="36" customFormat="1" ht="15" spans="1:7">
      <c r="A428" s="132" t="s">
        <v>775</v>
      </c>
      <c r="B428" s="133" t="s">
        <v>776</v>
      </c>
      <c r="C428" s="134"/>
      <c r="D428" s="135"/>
      <c r="E428" s="135"/>
      <c r="F428" s="74">
        <f ca="1" t="shared" si="12"/>
        <v>0</v>
      </c>
      <c r="G428" s="74">
        <f ca="1" t="shared" si="13"/>
        <v>0</v>
      </c>
    </row>
    <row r="429" s="36" customFormat="1" ht="15" spans="1:7">
      <c r="A429" s="132" t="s">
        <v>777</v>
      </c>
      <c r="B429" s="133" t="s">
        <v>778</v>
      </c>
      <c r="C429" s="134"/>
      <c r="D429" s="135"/>
      <c r="E429" s="135"/>
      <c r="F429" s="74">
        <f ca="1" t="shared" si="12"/>
        <v>0</v>
      </c>
      <c r="G429" s="74">
        <f ca="1" t="shared" si="13"/>
        <v>0</v>
      </c>
    </row>
    <row r="430" s="36" customFormat="1" ht="15" spans="1:7">
      <c r="A430" s="132" t="s">
        <v>779</v>
      </c>
      <c r="B430" s="133" t="s">
        <v>780</v>
      </c>
      <c r="C430" s="134"/>
      <c r="D430" s="135"/>
      <c r="E430" s="135"/>
      <c r="F430" s="74">
        <f ca="1" t="shared" si="12"/>
        <v>0</v>
      </c>
      <c r="G430" s="74">
        <f ca="1" t="shared" si="13"/>
        <v>0</v>
      </c>
    </row>
    <row r="431" s="36" customFormat="1" ht="15" spans="1:7">
      <c r="A431" s="132" t="s">
        <v>781</v>
      </c>
      <c r="B431" s="133" t="s">
        <v>782</v>
      </c>
      <c r="C431" s="134">
        <v>20</v>
      </c>
      <c r="D431" s="135"/>
      <c r="E431" s="135">
        <v>20</v>
      </c>
      <c r="F431" s="74">
        <f ca="1" t="shared" si="12"/>
        <v>1</v>
      </c>
      <c r="G431" s="74">
        <f ca="1" t="shared" si="13"/>
        <v>0</v>
      </c>
    </row>
    <row r="432" s="36" customFormat="1" ht="15" spans="1:7">
      <c r="A432" s="132" t="s">
        <v>783</v>
      </c>
      <c r="B432" s="133" t="s">
        <v>784</v>
      </c>
      <c r="C432" s="134"/>
      <c r="D432" s="135"/>
      <c r="E432" s="135"/>
      <c r="F432" s="74">
        <f ca="1" t="shared" si="12"/>
        <v>0</v>
      </c>
      <c r="G432" s="74">
        <f ca="1" t="shared" si="13"/>
        <v>0</v>
      </c>
    </row>
    <row r="433" s="36" customFormat="1" ht="15" spans="1:7">
      <c r="A433" s="132" t="s">
        <v>785</v>
      </c>
      <c r="B433" s="133" t="s">
        <v>786</v>
      </c>
      <c r="C433" s="134"/>
      <c r="D433" s="135"/>
      <c r="E433" s="135"/>
      <c r="F433" s="74">
        <f ca="1" t="shared" si="12"/>
        <v>0</v>
      </c>
      <c r="G433" s="74">
        <f ca="1" t="shared" si="13"/>
        <v>0</v>
      </c>
    </row>
    <row r="434" s="36" customFormat="1" ht="15" spans="1:7">
      <c r="A434" s="132" t="s">
        <v>787</v>
      </c>
      <c r="B434" s="133" t="s">
        <v>788</v>
      </c>
      <c r="C434" s="134"/>
      <c r="D434" s="135"/>
      <c r="E434" s="135"/>
      <c r="F434" s="74">
        <f ca="1" t="shared" si="12"/>
        <v>0</v>
      </c>
      <c r="G434" s="74">
        <f ca="1" t="shared" si="13"/>
        <v>0</v>
      </c>
    </row>
    <row r="435" s="36" customFormat="1" ht="15" spans="1:7">
      <c r="A435" s="132" t="s">
        <v>789</v>
      </c>
      <c r="B435" s="133" t="s">
        <v>790</v>
      </c>
      <c r="C435" s="134"/>
      <c r="D435" s="135"/>
      <c r="E435" s="135"/>
      <c r="F435" s="74">
        <f ca="1" t="shared" si="12"/>
        <v>0</v>
      </c>
      <c r="G435" s="74">
        <f ca="1" t="shared" si="13"/>
        <v>0</v>
      </c>
    </row>
    <row r="436" s="36" customFormat="1" ht="15" spans="1:7">
      <c r="A436" s="132" t="s">
        <v>791</v>
      </c>
      <c r="B436" s="133" t="s">
        <v>792</v>
      </c>
      <c r="C436" s="134"/>
      <c r="D436" s="135"/>
      <c r="E436" s="135"/>
      <c r="F436" s="74">
        <f ca="1" t="shared" si="12"/>
        <v>0</v>
      </c>
      <c r="G436" s="74">
        <f ca="1" t="shared" si="13"/>
        <v>0</v>
      </c>
    </row>
    <row r="437" s="36" customFormat="1" ht="15" spans="1:7">
      <c r="A437" s="132" t="s">
        <v>793</v>
      </c>
      <c r="B437" s="133" t="s">
        <v>794</v>
      </c>
      <c r="C437" s="134"/>
      <c r="D437" s="135"/>
      <c r="E437" s="135"/>
      <c r="F437" s="74">
        <f ca="1" t="shared" si="12"/>
        <v>0</v>
      </c>
      <c r="G437" s="74">
        <f ca="1" t="shared" si="13"/>
        <v>0</v>
      </c>
    </row>
    <row r="438" s="36" customFormat="1" ht="15" spans="1:7">
      <c r="A438" s="132" t="s">
        <v>795</v>
      </c>
      <c r="B438" s="133" t="s">
        <v>796</v>
      </c>
      <c r="C438" s="134"/>
      <c r="D438" s="135"/>
      <c r="E438" s="135"/>
      <c r="F438" s="74">
        <f ca="1" t="shared" si="12"/>
        <v>0</v>
      </c>
      <c r="G438" s="74">
        <f ca="1" t="shared" si="13"/>
        <v>0</v>
      </c>
    </row>
    <row r="439" s="36" customFormat="1" ht="15" spans="1:7">
      <c r="A439" s="132" t="s">
        <v>797</v>
      </c>
      <c r="B439" s="133" t="s">
        <v>798</v>
      </c>
      <c r="C439" s="134"/>
      <c r="D439" s="135"/>
      <c r="E439" s="135"/>
      <c r="F439" s="74">
        <f ca="1" t="shared" si="12"/>
        <v>0</v>
      </c>
      <c r="G439" s="74">
        <f ca="1" t="shared" si="13"/>
        <v>0</v>
      </c>
    </row>
    <row r="440" s="36" customFormat="1" ht="15" spans="1:7">
      <c r="A440" s="132" t="s">
        <v>799</v>
      </c>
      <c r="B440" s="133" t="s">
        <v>800</v>
      </c>
      <c r="C440" s="134"/>
      <c r="D440" s="135"/>
      <c r="E440" s="135"/>
      <c r="F440" s="74">
        <f ca="1" t="shared" si="12"/>
        <v>0</v>
      </c>
      <c r="G440" s="74">
        <f ca="1" t="shared" si="13"/>
        <v>0</v>
      </c>
    </row>
    <row r="441" s="36" customFormat="1" ht="15" spans="1:7">
      <c r="A441" s="132" t="s">
        <v>801</v>
      </c>
      <c r="B441" s="133" t="s">
        <v>802</v>
      </c>
      <c r="C441" s="134"/>
      <c r="D441" s="135">
        <v>22878</v>
      </c>
      <c r="E441" s="135"/>
      <c r="F441" s="74">
        <f ca="1" t="shared" si="12"/>
        <v>0</v>
      </c>
      <c r="G441" s="74">
        <f ca="1" t="shared" si="13"/>
        <v>0</v>
      </c>
    </row>
    <row r="442" s="36" customFormat="1" ht="15" spans="1:7">
      <c r="A442" s="132" t="s">
        <v>803</v>
      </c>
      <c r="B442" s="133" t="s">
        <v>121</v>
      </c>
      <c r="C442" s="134">
        <v>150</v>
      </c>
      <c r="D442" s="135">
        <v>154</v>
      </c>
      <c r="E442" s="135">
        <v>150</v>
      </c>
      <c r="F442" s="74">
        <f ca="1" t="shared" si="12"/>
        <v>1</v>
      </c>
      <c r="G442" s="74">
        <f ca="1" t="shared" si="13"/>
        <v>0.974025974025974</v>
      </c>
    </row>
    <row r="443" s="36" customFormat="1" ht="15" spans="1:7">
      <c r="A443" s="132" t="s">
        <v>804</v>
      </c>
      <c r="B443" s="133" t="s">
        <v>123</v>
      </c>
      <c r="C443" s="134"/>
      <c r="D443" s="135"/>
      <c r="E443" s="135"/>
      <c r="F443" s="74">
        <f ca="1" t="shared" si="12"/>
        <v>0</v>
      </c>
      <c r="G443" s="74">
        <f ca="1" t="shared" si="13"/>
        <v>0</v>
      </c>
    </row>
    <row r="444" s="36" customFormat="1" ht="15" spans="1:7">
      <c r="A444" s="132" t="s">
        <v>805</v>
      </c>
      <c r="B444" s="133" t="s">
        <v>125</v>
      </c>
      <c r="C444" s="134">
        <v>5</v>
      </c>
      <c r="D444" s="135"/>
      <c r="E444" s="135"/>
      <c r="F444" s="74">
        <f ca="1" t="shared" si="12"/>
        <v>0</v>
      </c>
      <c r="G444" s="74">
        <f ca="1" t="shared" si="13"/>
        <v>0</v>
      </c>
    </row>
    <row r="445" s="36" customFormat="1" ht="15" spans="1:7">
      <c r="A445" s="132" t="s">
        <v>806</v>
      </c>
      <c r="B445" s="133" t="s">
        <v>807</v>
      </c>
      <c r="C445" s="134">
        <v>150</v>
      </c>
      <c r="D445" s="135">
        <v>116</v>
      </c>
      <c r="E445" s="135">
        <v>150</v>
      </c>
      <c r="F445" s="74">
        <f ca="1" t="shared" si="12"/>
        <v>1</v>
      </c>
      <c r="G445" s="74">
        <f ca="1" t="shared" si="13"/>
        <v>1.29310344827586</v>
      </c>
    </row>
    <row r="446" s="36" customFormat="1" ht="15" spans="1:7">
      <c r="A446" s="132" t="s">
        <v>808</v>
      </c>
      <c r="B446" s="133" t="s">
        <v>809</v>
      </c>
      <c r="C446" s="134"/>
      <c r="D446" s="135"/>
      <c r="E446" s="135"/>
      <c r="F446" s="74">
        <f ca="1" t="shared" si="12"/>
        <v>0</v>
      </c>
      <c r="G446" s="74">
        <f ca="1" t="shared" si="13"/>
        <v>0</v>
      </c>
    </row>
    <row r="447" s="36" customFormat="1" ht="15" spans="1:7">
      <c r="A447" s="132" t="s">
        <v>810</v>
      </c>
      <c r="B447" s="133" t="s">
        <v>811</v>
      </c>
      <c r="C447" s="134"/>
      <c r="D447" s="135"/>
      <c r="E447" s="135"/>
      <c r="F447" s="74">
        <f ca="1" t="shared" si="12"/>
        <v>0</v>
      </c>
      <c r="G447" s="74">
        <f ca="1" t="shared" si="13"/>
        <v>0</v>
      </c>
    </row>
    <row r="448" s="36" customFormat="1" ht="15" spans="1:7">
      <c r="A448" s="132" t="s">
        <v>812</v>
      </c>
      <c r="B448" s="133" t="s">
        <v>813</v>
      </c>
      <c r="C448" s="134">
        <v>5</v>
      </c>
      <c r="D448" s="135"/>
      <c r="E448" s="135"/>
      <c r="F448" s="74">
        <f ca="1" t="shared" si="12"/>
        <v>0</v>
      </c>
      <c r="G448" s="74">
        <f ca="1" t="shared" si="13"/>
        <v>0</v>
      </c>
    </row>
    <row r="449" s="36" customFormat="1" ht="15" spans="1:7">
      <c r="A449" s="132" t="s">
        <v>814</v>
      </c>
      <c r="B449" s="133" t="s">
        <v>815</v>
      </c>
      <c r="C449" s="134">
        <v>70</v>
      </c>
      <c r="D449" s="135"/>
      <c r="E449" s="135"/>
      <c r="F449" s="74">
        <f ca="1" t="shared" si="12"/>
        <v>0</v>
      </c>
      <c r="G449" s="74">
        <f ca="1" t="shared" si="13"/>
        <v>0</v>
      </c>
    </row>
    <row r="450" s="36" customFormat="1" ht="15" spans="1:7">
      <c r="A450" s="132" t="s">
        <v>816</v>
      </c>
      <c r="B450" s="133" t="s">
        <v>817</v>
      </c>
      <c r="C450" s="134">
        <v>200</v>
      </c>
      <c r="D450" s="135">
        <v>443</v>
      </c>
      <c r="E450" s="135">
        <v>450</v>
      </c>
      <c r="F450" s="74">
        <f ca="1" t="shared" si="12"/>
        <v>2.25</v>
      </c>
      <c r="G450" s="74">
        <f ca="1" t="shared" si="13"/>
        <v>1.01580135440181</v>
      </c>
    </row>
    <row r="451" s="36" customFormat="1" ht="15" spans="1:7">
      <c r="A451" s="132" t="s">
        <v>818</v>
      </c>
      <c r="B451" s="133" t="s">
        <v>819</v>
      </c>
      <c r="C451" s="134"/>
      <c r="D451" s="135"/>
      <c r="E451" s="135"/>
      <c r="F451" s="74">
        <f ca="1" t="shared" si="12"/>
        <v>0</v>
      </c>
      <c r="G451" s="74">
        <f ca="1" t="shared" si="13"/>
        <v>0</v>
      </c>
    </row>
    <row r="452" s="36" customFormat="1" ht="15" spans="1:7">
      <c r="A452" s="132" t="s">
        <v>820</v>
      </c>
      <c r="B452" s="133" t="s">
        <v>821</v>
      </c>
      <c r="C452" s="134"/>
      <c r="D452" s="135"/>
      <c r="E452" s="135"/>
      <c r="F452" s="74">
        <f ca="1" t="shared" si="12"/>
        <v>0</v>
      </c>
      <c r="G452" s="74">
        <f ca="1" t="shared" si="13"/>
        <v>0</v>
      </c>
    </row>
    <row r="453" s="36" customFormat="1" ht="15" spans="1:7">
      <c r="A453" s="132" t="s">
        <v>822</v>
      </c>
      <c r="B453" s="133" t="s">
        <v>823</v>
      </c>
      <c r="C453" s="134">
        <v>5</v>
      </c>
      <c r="D453" s="135"/>
      <c r="E453" s="135"/>
      <c r="F453" s="74">
        <f ca="1" t="shared" si="12"/>
        <v>0</v>
      </c>
      <c r="G453" s="74">
        <f ca="1" t="shared" si="13"/>
        <v>0</v>
      </c>
    </row>
    <row r="454" s="36" customFormat="1" ht="15" spans="1:7">
      <c r="A454" s="132" t="s">
        <v>824</v>
      </c>
      <c r="B454" s="133" t="s">
        <v>825</v>
      </c>
      <c r="C454" s="134"/>
      <c r="D454" s="135"/>
      <c r="E454" s="135"/>
      <c r="F454" s="74">
        <f ca="1" t="shared" si="12"/>
        <v>0</v>
      </c>
      <c r="G454" s="74">
        <f ca="1" t="shared" si="13"/>
        <v>0</v>
      </c>
    </row>
    <row r="455" s="36" customFormat="1" ht="15" spans="1:7">
      <c r="A455" s="132" t="s">
        <v>826</v>
      </c>
      <c r="B455" s="133" t="s">
        <v>827</v>
      </c>
      <c r="C455" s="134"/>
      <c r="D455" s="135"/>
      <c r="E455" s="135"/>
      <c r="F455" s="74">
        <f ca="1" t="shared" si="12"/>
        <v>0</v>
      </c>
      <c r="G455" s="74">
        <f ca="1" t="shared" si="13"/>
        <v>0</v>
      </c>
    </row>
    <row r="456" s="36" customFormat="1" ht="15" spans="1:7">
      <c r="A456" s="132" t="s">
        <v>828</v>
      </c>
      <c r="B456" s="133" t="s">
        <v>829</v>
      </c>
      <c r="C456" s="134">
        <v>274</v>
      </c>
      <c r="D456" s="135">
        <v>850</v>
      </c>
      <c r="E456" s="135">
        <v>900</v>
      </c>
      <c r="F456" s="74">
        <f ca="1" t="shared" si="12"/>
        <v>3.28467153284672</v>
      </c>
      <c r="G456" s="74">
        <f ca="1" t="shared" si="13"/>
        <v>1.05882352941176</v>
      </c>
    </row>
    <row r="457" s="36" customFormat="1" ht="15" spans="1:7">
      <c r="A457" s="132" t="s">
        <v>830</v>
      </c>
      <c r="B457" s="133" t="s">
        <v>121</v>
      </c>
      <c r="C457" s="134">
        <v>80</v>
      </c>
      <c r="D457" s="135">
        <v>99</v>
      </c>
      <c r="E457" s="135">
        <v>100</v>
      </c>
      <c r="F457" s="74">
        <f ca="1" t="shared" si="12"/>
        <v>1.25</v>
      </c>
      <c r="G457" s="74">
        <f ca="1" t="shared" si="13"/>
        <v>1.01010101010101</v>
      </c>
    </row>
    <row r="458" s="36" customFormat="1" ht="15" spans="1:7">
      <c r="A458" s="132" t="s">
        <v>831</v>
      </c>
      <c r="B458" s="133" t="s">
        <v>123</v>
      </c>
      <c r="C458" s="134">
        <v>5</v>
      </c>
      <c r="D458" s="135"/>
      <c r="E458" s="135"/>
      <c r="F458" s="74">
        <f ca="1" t="shared" si="12"/>
        <v>0</v>
      </c>
      <c r="G458" s="74">
        <f ca="1" t="shared" si="13"/>
        <v>0</v>
      </c>
    </row>
    <row r="459" s="36" customFormat="1" ht="15" spans="1:7">
      <c r="A459" s="132" t="s">
        <v>832</v>
      </c>
      <c r="B459" s="133" t="s">
        <v>125</v>
      </c>
      <c r="C459" s="134"/>
      <c r="D459" s="135"/>
      <c r="E459" s="135"/>
      <c r="F459" s="74">
        <f ca="1" t="shared" ref="F459:F522" si="14">IFERROR(OFFSET(F459,0,-1)/OFFSET(F459,0,-3),)</f>
        <v>0</v>
      </c>
      <c r="G459" s="74">
        <f ca="1" t="shared" ref="G459:G522" si="15">IFERROR(OFFSET(F459,0,-1)/OFFSET(F459,0,-2),)</f>
        <v>0</v>
      </c>
    </row>
    <row r="460" s="36" customFormat="1" ht="15" spans="1:7">
      <c r="A460" s="132" t="s">
        <v>833</v>
      </c>
      <c r="B460" s="133" t="s">
        <v>834</v>
      </c>
      <c r="C460" s="134">
        <v>150</v>
      </c>
      <c r="D460" s="135">
        <v>235</v>
      </c>
      <c r="E460" s="135">
        <v>235</v>
      </c>
      <c r="F460" s="74">
        <f ca="1" t="shared" si="14"/>
        <v>1.56666666666667</v>
      </c>
      <c r="G460" s="74">
        <f ca="1" t="shared" si="15"/>
        <v>1</v>
      </c>
    </row>
    <row r="461" s="36" customFormat="1" ht="15" spans="1:7">
      <c r="A461" s="132" t="s">
        <v>835</v>
      </c>
      <c r="B461" s="133" t="s">
        <v>836</v>
      </c>
      <c r="C461" s="134">
        <v>10</v>
      </c>
      <c r="D461" s="135"/>
      <c r="E461" s="135"/>
      <c r="F461" s="74">
        <f ca="1" t="shared" si="14"/>
        <v>0</v>
      </c>
      <c r="G461" s="74">
        <f ca="1" t="shared" si="15"/>
        <v>0</v>
      </c>
    </row>
    <row r="462" s="36" customFormat="1" ht="15" spans="1:7">
      <c r="A462" s="132" t="s">
        <v>837</v>
      </c>
      <c r="B462" s="133" t="s">
        <v>838</v>
      </c>
      <c r="C462" s="134">
        <v>100</v>
      </c>
      <c r="D462" s="135">
        <v>21</v>
      </c>
      <c r="E462" s="135">
        <v>20</v>
      </c>
      <c r="F462" s="74">
        <f ca="1" t="shared" si="14"/>
        <v>0.2</v>
      </c>
      <c r="G462" s="74">
        <f ca="1" t="shared" si="15"/>
        <v>0.952380952380952</v>
      </c>
    </row>
    <row r="463" s="36" customFormat="1" ht="15" spans="1:7">
      <c r="A463" s="132" t="s">
        <v>839</v>
      </c>
      <c r="B463" s="133" t="s">
        <v>840</v>
      </c>
      <c r="C463" s="134">
        <v>50</v>
      </c>
      <c r="D463" s="135">
        <v>4</v>
      </c>
      <c r="E463" s="135">
        <v>5</v>
      </c>
      <c r="F463" s="74">
        <f ca="1" t="shared" si="14"/>
        <v>0.1</v>
      </c>
      <c r="G463" s="74">
        <f ca="1" t="shared" si="15"/>
        <v>1.25</v>
      </c>
    </row>
    <row r="464" s="36" customFormat="1" ht="15" spans="1:7">
      <c r="A464" s="132" t="s">
        <v>841</v>
      </c>
      <c r="B464" s="133" t="s">
        <v>121</v>
      </c>
      <c r="C464" s="134">
        <v>5</v>
      </c>
      <c r="D464" s="135">
        <v>6</v>
      </c>
      <c r="E464" s="135">
        <v>5</v>
      </c>
      <c r="F464" s="74">
        <f ca="1" t="shared" si="14"/>
        <v>1</v>
      </c>
      <c r="G464" s="74">
        <f ca="1" t="shared" si="15"/>
        <v>0.833333333333333</v>
      </c>
    </row>
    <row r="465" s="36" customFormat="1" ht="15" spans="1:7">
      <c r="A465" s="132" t="s">
        <v>842</v>
      </c>
      <c r="B465" s="133" t="s">
        <v>123</v>
      </c>
      <c r="C465" s="134">
        <v>200</v>
      </c>
      <c r="D465" s="135">
        <v>2</v>
      </c>
      <c r="E465" s="135">
        <v>5</v>
      </c>
      <c r="F465" s="74">
        <f ca="1" t="shared" si="14"/>
        <v>0.025</v>
      </c>
      <c r="G465" s="74">
        <f ca="1" t="shared" si="15"/>
        <v>2.5</v>
      </c>
    </row>
    <row r="466" s="36" customFormat="1" ht="15" spans="1:7">
      <c r="A466" s="132" t="s">
        <v>843</v>
      </c>
      <c r="B466" s="133" t="s">
        <v>125</v>
      </c>
      <c r="C466" s="134">
        <v>1</v>
      </c>
      <c r="D466" s="135"/>
      <c r="E466" s="135"/>
      <c r="F466" s="74">
        <f ca="1" t="shared" si="14"/>
        <v>0</v>
      </c>
      <c r="G466" s="74">
        <f ca="1" t="shared" si="15"/>
        <v>0</v>
      </c>
    </row>
    <row r="467" s="36" customFormat="1" ht="15" spans="1:7">
      <c r="A467" s="132" t="s">
        <v>844</v>
      </c>
      <c r="B467" s="133" t="s">
        <v>845</v>
      </c>
      <c r="C467" s="134"/>
      <c r="D467" s="135"/>
      <c r="E467" s="135"/>
      <c r="F467" s="74">
        <f ca="1" t="shared" si="14"/>
        <v>0</v>
      </c>
      <c r="G467" s="74">
        <f ca="1" t="shared" si="15"/>
        <v>0</v>
      </c>
    </row>
    <row r="468" s="36" customFormat="1" ht="15" spans="1:7">
      <c r="A468" s="132" t="s">
        <v>846</v>
      </c>
      <c r="B468" s="133" t="s">
        <v>847</v>
      </c>
      <c r="C468" s="134"/>
      <c r="D468" s="135"/>
      <c r="E468" s="135"/>
      <c r="F468" s="74">
        <f ca="1" t="shared" si="14"/>
        <v>0</v>
      </c>
      <c r="G468" s="74">
        <f ca="1" t="shared" si="15"/>
        <v>0</v>
      </c>
    </row>
    <row r="469" s="36" customFormat="1" ht="15" spans="1:7">
      <c r="A469" s="132" t="s">
        <v>848</v>
      </c>
      <c r="B469" s="133" t="s">
        <v>849</v>
      </c>
      <c r="C469" s="134"/>
      <c r="D469" s="135"/>
      <c r="E469" s="135"/>
      <c r="F469" s="74">
        <f ca="1" t="shared" si="14"/>
        <v>0</v>
      </c>
      <c r="G469" s="74">
        <f ca="1" t="shared" si="15"/>
        <v>0</v>
      </c>
    </row>
    <row r="470" s="36" customFormat="1" ht="15" spans="1:7">
      <c r="A470" s="132" t="s">
        <v>850</v>
      </c>
      <c r="B470" s="133" t="s">
        <v>851</v>
      </c>
      <c r="C470" s="134"/>
      <c r="D470" s="135"/>
      <c r="E470" s="135"/>
      <c r="F470" s="74">
        <f ca="1" t="shared" si="14"/>
        <v>0</v>
      </c>
      <c r="G470" s="74">
        <f ca="1" t="shared" si="15"/>
        <v>0</v>
      </c>
    </row>
    <row r="471" s="36" customFormat="1" ht="15" spans="1:7">
      <c r="A471" s="132" t="s">
        <v>852</v>
      </c>
      <c r="B471" s="133" t="s">
        <v>853</v>
      </c>
      <c r="C471" s="134"/>
      <c r="D471" s="135">
        <v>28</v>
      </c>
      <c r="E471" s="135">
        <v>30</v>
      </c>
      <c r="F471" s="74">
        <f ca="1" t="shared" si="14"/>
        <v>0</v>
      </c>
      <c r="G471" s="74">
        <f ca="1" t="shared" si="15"/>
        <v>1.07142857142857</v>
      </c>
    </row>
    <row r="472" s="36" customFormat="1" ht="15" spans="1:7">
      <c r="A472" s="132" t="s">
        <v>854</v>
      </c>
      <c r="B472" s="133" t="s">
        <v>855</v>
      </c>
      <c r="C472" s="134"/>
      <c r="D472" s="135"/>
      <c r="E472" s="135"/>
      <c r="F472" s="74">
        <f ca="1" t="shared" si="14"/>
        <v>0</v>
      </c>
      <c r="G472" s="74">
        <f ca="1" t="shared" si="15"/>
        <v>0</v>
      </c>
    </row>
    <row r="473" s="36" customFormat="1" ht="15" spans="1:7">
      <c r="A473" s="132" t="s">
        <v>856</v>
      </c>
      <c r="B473" s="133" t="s">
        <v>857</v>
      </c>
      <c r="C473" s="134">
        <v>150</v>
      </c>
      <c r="D473" s="135"/>
      <c r="E473" s="135"/>
      <c r="F473" s="74">
        <f ca="1" t="shared" si="14"/>
        <v>0</v>
      </c>
      <c r="G473" s="74">
        <f ca="1" t="shared" si="15"/>
        <v>0</v>
      </c>
    </row>
    <row r="474" s="36" customFormat="1" ht="15" spans="1:7">
      <c r="A474" s="132" t="s">
        <v>858</v>
      </c>
      <c r="B474" s="133" t="s">
        <v>121</v>
      </c>
      <c r="C474" s="134"/>
      <c r="D474" s="135">
        <v>89</v>
      </c>
      <c r="E474" s="135">
        <v>100</v>
      </c>
      <c r="F474" s="74">
        <f ca="1" t="shared" si="14"/>
        <v>0</v>
      </c>
      <c r="G474" s="74">
        <f ca="1" t="shared" si="15"/>
        <v>1.12359550561798</v>
      </c>
    </row>
    <row r="475" s="36" customFormat="1" ht="15" spans="1:7">
      <c r="A475" s="132" t="s">
        <v>859</v>
      </c>
      <c r="B475" s="133" t="s">
        <v>123</v>
      </c>
      <c r="C475" s="134"/>
      <c r="D475" s="135"/>
      <c r="E475" s="135"/>
      <c r="F475" s="74">
        <f ca="1" t="shared" si="14"/>
        <v>0</v>
      </c>
      <c r="G475" s="74">
        <f ca="1" t="shared" si="15"/>
        <v>0</v>
      </c>
    </row>
    <row r="476" s="36" customFormat="1" ht="15" spans="1:7">
      <c r="A476" s="132" t="s">
        <v>860</v>
      </c>
      <c r="B476" s="133" t="s">
        <v>125</v>
      </c>
      <c r="C476" s="134">
        <v>200</v>
      </c>
      <c r="D476" s="135">
        <v>132</v>
      </c>
      <c r="E476" s="135">
        <v>140</v>
      </c>
      <c r="F476" s="74">
        <f ca="1" t="shared" si="14"/>
        <v>0.7</v>
      </c>
      <c r="G476" s="74">
        <f ca="1" t="shared" si="15"/>
        <v>1.06060606060606</v>
      </c>
    </row>
    <row r="477" s="36" customFormat="1" ht="15" spans="1:7">
      <c r="A477" s="132" t="s">
        <v>861</v>
      </c>
      <c r="B477" s="133" t="s">
        <v>862</v>
      </c>
      <c r="C477" s="134"/>
      <c r="D477" s="135"/>
      <c r="E477" s="135"/>
      <c r="F477" s="74">
        <f ca="1" t="shared" si="14"/>
        <v>0</v>
      </c>
      <c r="G477" s="74">
        <f ca="1" t="shared" si="15"/>
        <v>0</v>
      </c>
    </row>
    <row r="478" s="36" customFormat="1" ht="15" spans="1:7">
      <c r="A478" s="132" t="s">
        <v>863</v>
      </c>
      <c r="B478" s="133" t="s">
        <v>864</v>
      </c>
      <c r="C478" s="134"/>
      <c r="D478" s="135"/>
      <c r="E478" s="135"/>
      <c r="F478" s="74">
        <f ca="1" t="shared" si="14"/>
        <v>0</v>
      </c>
      <c r="G478" s="74">
        <f ca="1" t="shared" si="15"/>
        <v>0</v>
      </c>
    </row>
    <row r="479" s="36" customFormat="1" ht="15" spans="1:7">
      <c r="A479" s="132" t="s">
        <v>865</v>
      </c>
      <c r="B479" s="133" t="s">
        <v>866</v>
      </c>
      <c r="C479" s="134"/>
      <c r="D479" s="135"/>
      <c r="E479" s="135"/>
      <c r="F479" s="74">
        <f ca="1" t="shared" si="14"/>
        <v>0</v>
      </c>
      <c r="G479" s="74">
        <f ca="1" t="shared" si="15"/>
        <v>0</v>
      </c>
    </row>
    <row r="480" s="36" customFormat="1" ht="15" spans="1:7">
      <c r="A480" s="132" t="s">
        <v>867</v>
      </c>
      <c r="B480" s="133" t="s">
        <v>868</v>
      </c>
      <c r="C480" s="134"/>
      <c r="D480" s="135"/>
      <c r="E480" s="135"/>
      <c r="F480" s="74">
        <f ca="1" t="shared" si="14"/>
        <v>0</v>
      </c>
      <c r="G480" s="74">
        <f ca="1" t="shared" si="15"/>
        <v>0</v>
      </c>
    </row>
    <row r="481" s="36" customFormat="1" ht="15" spans="1:7">
      <c r="A481" s="132" t="s">
        <v>869</v>
      </c>
      <c r="B481" s="133" t="s">
        <v>870</v>
      </c>
      <c r="C481" s="134"/>
      <c r="D481" s="135"/>
      <c r="E481" s="135"/>
      <c r="F481" s="74">
        <f ca="1" t="shared" si="14"/>
        <v>0</v>
      </c>
      <c r="G481" s="74">
        <f ca="1" t="shared" si="15"/>
        <v>0</v>
      </c>
    </row>
    <row r="482" s="36" customFormat="1" ht="15" spans="1:7">
      <c r="A482" s="132" t="s">
        <v>871</v>
      </c>
      <c r="B482" s="133" t="s">
        <v>121</v>
      </c>
      <c r="C482" s="134">
        <v>550</v>
      </c>
      <c r="D482" s="135">
        <v>520</v>
      </c>
      <c r="E482" s="135">
        <v>520</v>
      </c>
      <c r="F482" s="74">
        <f ca="1" t="shared" si="14"/>
        <v>0.945454545454545</v>
      </c>
      <c r="G482" s="74">
        <f ca="1" t="shared" si="15"/>
        <v>1</v>
      </c>
    </row>
    <row r="483" s="36" customFormat="1" ht="15" spans="1:7">
      <c r="A483" s="132" t="s">
        <v>872</v>
      </c>
      <c r="B483" s="133" t="s">
        <v>123</v>
      </c>
      <c r="C483" s="134"/>
      <c r="D483" s="135"/>
      <c r="E483" s="135"/>
      <c r="F483" s="74">
        <f ca="1" t="shared" si="14"/>
        <v>0</v>
      </c>
      <c r="G483" s="74">
        <f ca="1" t="shared" si="15"/>
        <v>0</v>
      </c>
    </row>
    <row r="484" s="36" customFormat="1" ht="15" spans="1:7">
      <c r="A484" s="132" t="s">
        <v>873</v>
      </c>
      <c r="B484" s="133" t="s">
        <v>125</v>
      </c>
      <c r="C484" s="134"/>
      <c r="D484" s="135"/>
      <c r="E484" s="135"/>
      <c r="F484" s="74">
        <f ca="1" t="shared" si="14"/>
        <v>0</v>
      </c>
      <c r="G484" s="74">
        <f ca="1" t="shared" si="15"/>
        <v>0</v>
      </c>
    </row>
    <row r="485" s="36" customFormat="1" ht="15" spans="1:7">
      <c r="A485" s="132" t="s">
        <v>874</v>
      </c>
      <c r="B485" s="133" t="s">
        <v>875</v>
      </c>
      <c r="C485" s="134"/>
      <c r="D485" s="135"/>
      <c r="E485" s="135"/>
      <c r="F485" s="74">
        <f ca="1" t="shared" si="14"/>
        <v>0</v>
      </c>
      <c r="G485" s="74">
        <f ca="1" t="shared" si="15"/>
        <v>0</v>
      </c>
    </row>
    <row r="486" s="36" customFormat="1" ht="15" spans="1:7">
      <c r="A486" s="132" t="s">
        <v>876</v>
      </c>
      <c r="B486" s="133" t="s">
        <v>877</v>
      </c>
      <c r="C486" s="134"/>
      <c r="D486" s="135"/>
      <c r="E486" s="135"/>
      <c r="F486" s="74">
        <f ca="1" t="shared" si="14"/>
        <v>0</v>
      </c>
      <c r="G486" s="74">
        <f ca="1" t="shared" si="15"/>
        <v>0</v>
      </c>
    </row>
    <row r="487" s="36" customFormat="1" ht="15" spans="1:7">
      <c r="A487" s="132" t="s">
        <v>878</v>
      </c>
      <c r="B487" s="133" t="s">
        <v>879</v>
      </c>
      <c r="C487" s="134">
        <v>5</v>
      </c>
      <c r="D487" s="135"/>
      <c r="E487" s="135"/>
      <c r="F487" s="74">
        <f ca="1" t="shared" si="14"/>
        <v>0</v>
      </c>
      <c r="G487" s="74">
        <f ca="1" t="shared" si="15"/>
        <v>0</v>
      </c>
    </row>
    <row r="488" s="36" customFormat="1" ht="15" spans="1:7">
      <c r="A488" s="132" t="s">
        <v>880</v>
      </c>
      <c r="B488" s="133" t="s">
        <v>881</v>
      </c>
      <c r="C488" s="134">
        <v>600</v>
      </c>
      <c r="D488" s="135">
        <v>118</v>
      </c>
      <c r="E488" s="135">
        <v>120</v>
      </c>
      <c r="F488" s="74">
        <f ca="1" t="shared" si="14"/>
        <v>0.2</v>
      </c>
      <c r="G488" s="74">
        <f ca="1" t="shared" si="15"/>
        <v>1.01694915254237</v>
      </c>
    </row>
    <row r="489" s="36" customFormat="1" ht="15" spans="1:7">
      <c r="A489" s="132" t="s">
        <v>882</v>
      </c>
      <c r="B489" s="133" t="s">
        <v>883</v>
      </c>
      <c r="C489" s="134">
        <v>50</v>
      </c>
      <c r="D489" s="135"/>
      <c r="E489" s="135"/>
      <c r="F489" s="74">
        <f ca="1" t="shared" si="14"/>
        <v>0</v>
      </c>
      <c r="G489" s="74">
        <f ca="1" t="shared" si="15"/>
        <v>0</v>
      </c>
    </row>
    <row r="490" s="36" customFormat="1" ht="15" spans="1:7">
      <c r="A490" s="132" t="s">
        <v>884</v>
      </c>
      <c r="B490" s="133" t="s">
        <v>885</v>
      </c>
      <c r="C490" s="134">
        <v>5</v>
      </c>
      <c r="D490" s="135">
        <v>21</v>
      </c>
      <c r="E490" s="135">
        <v>150</v>
      </c>
      <c r="F490" s="74">
        <f ca="1" t="shared" si="14"/>
        <v>30</v>
      </c>
      <c r="G490" s="74">
        <f ca="1" t="shared" si="15"/>
        <v>7.14285714285714</v>
      </c>
    </row>
    <row r="491" s="36" customFormat="1" ht="15" spans="1:7">
      <c r="A491" s="132" t="s">
        <v>886</v>
      </c>
      <c r="B491" s="133" t="s">
        <v>121</v>
      </c>
      <c r="C491" s="134">
        <v>700</v>
      </c>
      <c r="D491" s="135">
        <v>920</v>
      </c>
      <c r="E491" s="135">
        <v>1000</v>
      </c>
      <c r="F491" s="74">
        <f ca="1" t="shared" si="14"/>
        <v>1.42857142857143</v>
      </c>
      <c r="G491" s="74">
        <f ca="1" t="shared" si="15"/>
        <v>1.08695652173913</v>
      </c>
    </row>
    <row r="492" s="36" customFormat="1" ht="15" spans="1:7">
      <c r="A492" s="132" t="s">
        <v>887</v>
      </c>
      <c r="B492" s="133" t="s">
        <v>123</v>
      </c>
      <c r="C492" s="134">
        <v>10</v>
      </c>
      <c r="D492" s="135"/>
      <c r="E492" s="135"/>
      <c r="F492" s="74">
        <f ca="1" t="shared" si="14"/>
        <v>0</v>
      </c>
      <c r="G492" s="74">
        <f ca="1" t="shared" si="15"/>
        <v>0</v>
      </c>
    </row>
    <row r="493" s="36" customFormat="1" ht="15" spans="1:7">
      <c r="A493" s="132" t="s">
        <v>888</v>
      </c>
      <c r="B493" s="133" t="s">
        <v>125</v>
      </c>
      <c r="C493" s="134"/>
      <c r="D493" s="135"/>
      <c r="E493" s="135"/>
      <c r="F493" s="74">
        <f ca="1" t="shared" si="14"/>
        <v>0</v>
      </c>
      <c r="G493" s="74">
        <f ca="1" t="shared" si="15"/>
        <v>0</v>
      </c>
    </row>
    <row r="494" s="36" customFormat="1" ht="15" spans="1:7">
      <c r="A494" s="132" t="s">
        <v>889</v>
      </c>
      <c r="B494" s="133" t="s">
        <v>890</v>
      </c>
      <c r="C494" s="134"/>
      <c r="D494" s="135"/>
      <c r="E494" s="135"/>
      <c r="F494" s="74">
        <f ca="1" t="shared" si="14"/>
        <v>0</v>
      </c>
      <c r="G494" s="74">
        <f ca="1" t="shared" si="15"/>
        <v>0</v>
      </c>
    </row>
    <row r="495" s="36" customFormat="1" ht="15" spans="1:7">
      <c r="A495" s="132" t="s">
        <v>891</v>
      </c>
      <c r="B495" s="133" t="s">
        <v>892</v>
      </c>
      <c r="C495" s="134">
        <v>50</v>
      </c>
      <c r="D495" s="135">
        <v>28</v>
      </c>
      <c r="E495" s="135">
        <v>50</v>
      </c>
      <c r="F495" s="74">
        <f ca="1" t="shared" si="14"/>
        <v>1</v>
      </c>
      <c r="G495" s="74">
        <f ca="1" t="shared" si="15"/>
        <v>1.78571428571429</v>
      </c>
    </row>
    <row r="496" s="36" customFormat="1" ht="15" spans="1:7">
      <c r="A496" s="132" t="s">
        <v>893</v>
      </c>
      <c r="B496" s="133" t="s">
        <v>894</v>
      </c>
      <c r="C496" s="134"/>
      <c r="D496" s="135"/>
      <c r="E496" s="135"/>
      <c r="F496" s="74">
        <f ca="1" t="shared" si="14"/>
        <v>0</v>
      </c>
      <c r="G496" s="74">
        <f ca="1" t="shared" si="15"/>
        <v>0</v>
      </c>
    </row>
    <row r="497" s="36" customFormat="1" ht="15" spans="1:7">
      <c r="A497" s="132" t="s">
        <v>895</v>
      </c>
      <c r="B497" s="133" t="s">
        <v>896</v>
      </c>
      <c r="C497" s="134">
        <v>5</v>
      </c>
      <c r="D497" s="135"/>
      <c r="E497" s="135"/>
      <c r="F497" s="74">
        <f ca="1" t="shared" si="14"/>
        <v>0</v>
      </c>
      <c r="G497" s="74">
        <f ca="1" t="shared" si="15"/>
        <v>0</v>
      </c>
    </row>
    <row r="498" s="36" customFormat="1" ht="15" spans="1:7">
      <c r="A498" s="132" t="s">
        <v>897</v>
      </c>
      <c r="B498" s="133" t="s">
        <v>216</v>
      </c>
      <c r="C498" s="134"/>
      <c r="D498" s="135"/>
      <c r="E498" s="135"/>
      <c r="F498" s="74">
        <f ca="1" t="shared" si="14"/>
        <v>0</v>
      </c>
      <c r="G498" s="74">
        <f ca="1" t="shared" si="15"/>
        <v>0</v>
      </c>
    </row>
    <row r="499" s="36" customFormat="1" ht="15" spans="1:7">
      <c r="A499" s="132" t="s">
        <v>898</v>
      </c>
      <c r="B499" s="133" t="s">
        <v>899</v>
      </c>
      <c r="C499" s="134">
        <v>300</v>
      </c>
      <c r="D499" s="135">
        <v>255</v>
      </c>
      <c r="E499" s="135">
        <v>300</v>
      </c>
      <c r="F499" s="74">
        <f ca="1" t="shared" si="14"/>
        <v>1</v>
      </c>
      <c r="G499" s="74">
        <f ca="1" t="shared" si="15"/>
        <v>1.17647058823529</v>
      </c>
    </row>
    <row r="500" s="36" customFormat="1" ht="15" spans="1:7">
      <c r="A500" s="132" t="s">
        <v>900</v>
      </c>
      <c r="B500" s="133" t="s">
        <v>901</v>
      </c>
      <c r="C500" s="134">
        <v>50</v>
      </c>
      <c r="D500" s="135">
        <v>77</v>
      </c>
      <c r="E500" s="135">
        <v>100</v>
      </c>
      <c r="F500" s="74">
        <f ca="1" t="shared" si="14"/>
        <v>2</v>
      </c>
      <c r="G500" s="74">
        <f ca="1" t="shared" si="15"/>
        <v>1.2987012987013</v>
      </c>
    </row>
    <row r="501" s="36" customFormat="1" ht="15" spans="1:7">
      <c r="A501" s="132" t="s">
        <v>902</v>
      </c>
      <c r="B501" s="133" t="s">
        <v>903</v>
      </c>
      <c r="C501" s="134">
        <v>10</v>
      </c>
      <c r="D501" s="135">
        <v>23</v>
      </c>
      <c r="E501" s="135">
        <v>50</v>
      </c>
      <c r="F501" s="74">
        <f ca="1" t="shared" si="14"/>
        <v>5</v>
      </c>
      <c r="G501" s="74">
        <f ca="1" t="shared" si="15"/>
        <v>2.17391304347826</v>
      </c>
    </row>
    <row r="502" s="36" customFormat="1" ht="15" spans="1:7">
      <c r="A502" s="132" t="s">
        <v>904</v>
      </c>
      <c r="B502" s="133" t="s">
        <v>905</v>
      </c>
      <c r="C502" s="134">
        <v>10</v>
      </c>
      <c r="D502" s="135"/>
      <c r="E502" s="135"/>
      <c r="F502" s="74">
        <f ca="1" t="shared" si="14"/>
        <v>0</v>
      </c>
      <c r="G502" s="74">
        <f ca="1" t="shared" si="15"/>
        <v>0</v>
      </c>
    </row>
    <row r="503" s="36" customFormat="1" ht="15" spans="1:7">
      <c r="A503" s="132" t="s">
        <v>906</v>
      </c>
      <c r="B503" s="133" t="s">
        <v>907</v>
      </c>
      <c r="C503" s="134"/>
      <c r="D503" s="135"/>
      <c r="E503" s="135"/>
      <c r="F503" s="74">
        <f ca="1" t="shared" si="14"/>
        <v>0</v>
      </c>
      <c r="G503" s="74">
        <f ca="1" t="shared" si="15"/>
        <v>0</v>
      </c>
    </row>
    <row r="504" s="36" customFormat="1" ht="15" spans="1:7">
      <c r="A504" s="132" t="s">
        <v>908</v>
      </c>
      <c r="B504" s="133" t="s">
        <v>909</v>
      </c>
      <c r="C504" s="134"/>
      <c r="D504" s="135"/>
      <c r="E504" s="135"/>
      <c r="F504" s="74">
        <f ca="1" t="shared" si="14"/>
        <v>0</v>
      </c>
      <c r="G504" s="74">
        <f ca="1" t="shared" si="15"/>
        <v>0</v>
      </c>
    </row>
    <row r="505" s="36" customFormat="1" ht="15" spans="1:7">
      <c r="A505" s="132" t="s">
        <v>910</v>
      </c>
      <c r="B505" s="133" t="s">
        <v>911</v>
      </c>
      <c r="C505" s="134"/>
      <c r="D505" s="135"/>
      <c r="E505" s="135"/>
      <c r="F505" s="74">
        <f ca="1" t="shared" si="14"/>
        <v>0</v>
      </c>
      <c r="G505" s="74">
        <f ca="1" t="shared" si="15"/>
        <v>0</v>
      </c>
    </row>
    <row r="506" s="36" customFormat="1" ht="15" spans="1:7">
      <c r="A506" s="132" t="s">
        <v>912</v>
      </c>
      <c r="B506" s="133" t="s">
        <v>913</v>
      </c>
      <c r="C506" s="134"/>
      <c r="D506" s="135"/>
      <c r="E506" s="135"/>
      <c r="F506" s="74">
        <f ca="1" t="shared" si="14"/>
        <v>0</v>
      </c>
      <c r="G506" s="74">
        <f ca="1" t="shared" si="15"/>
        <v>0</v>
      </c>
    </row>
    <row r="507" s="36" customFormat="1" ht="15" spans="1:7">
      <c r="A507" s="132" t="s">
        <v>914</v>
      </c>
      <c r="B507" s="133" t="s">
        <v>127</v>
      </c>
      <c r="C507" s="134"/>
      <c r="D507" s="135"/>
      <c r="E507" s="135"/>
      <c r="F507" s="74">
        <f ca="1" t="shared" si="14"/>
        <v>0</v>
      </c>
      <c r="G507" s="74">
        <f ca="1" t="shared" si="15"/>
        <v>0</v>
      </c>
    </row>
    <row r="508" s="36" customFormat="1" ht="15" spans="1:7">
      <c r="A508" s="132" t="s">
        <v>915</v>
      </c>
      <c r="B508" s="133" t="s">
        <v>916</v>
      </c>
      <c r="C508" s="134">
        <v>300</v>
      </c>
      <c r="D508" s="135">
        <v>332</v>
      </c>
      <c r="E508" s="135">
        <v>400</v>
      </c>
      <c r="F508" s="74">
        <f ca="1" t="shared" si="14"/>
        <v>1.33333333333333</v>
      </c>
      <c r="G508" s="74">
        <f ca="1" t="shared" si="15"/>
        <v>1.20481927710843</v>
      </c>
    </row>
    <row r="509" s="36" customFormat="1" ht="15" spans="1:7">
      <c r="A509" s="132" t="s">
        <v>917</v>
      </c>
      <c r="B509" s="133" t="s">
        <v>121</v>
      </c>
      <c r="C509" s="134">
        <v>300</v>
      </c>
      <c r="D509" s="135">
        <v>40</v>
      </c>
      <c r="E509" s="135">
        <v>50</v>
      </c>
      <c r="F509" s="74">
        <f ca="1" t="shared" si="14"/>
        <v>0.166666666666667</v>
      </c>
      <c r="G509" s="74">
        <f ca="1" t="shared" si="15"/>
        <v>1.25</v>
      </c>
    </row>
    <row r="510" s="36" customFormat="1" ht="15" spans="1:7">
      <c r="A510" s="132" t="s">
        <v>918</v>
      </c>
      <c r="B510" s="133" t="s">
        <v>123</v>
      </c>
      <c r="C510" s="134">
        <v>5</v>
      </c>
      <c r="D510" s="135"/>
      <c r="E510" s="135"/>
      <c r="F510" s="74">
        <f ca="1" t="shared" si="14"/>
        <v>0</v>
      </c>
      <c r="G510" s="74">
        <f ca="1" t="shared" si="15"/>
        <v>0</v>
      </c>
    </row>
    <row r="511" s="36" customFormat="1" ht="15" spans="1:7">
      <c r="A511" s="132" t="s">
        <v>919</v>
      </c>
      <c r="B511" s="133" t="s">
        <v>125</v>
      </c>
      <c r="C511" s="134"/>
      <c r="D511" s="135"/>
      <c r="E511" s="135"/>
      <c r="F511" s="74">
        <f ca="1" t="shared" si="14"/>
        <v>0</v>
      </c>
      <c r="G511" s="74">
        <f ca="1" t="shared" si="15"/>
        <v>0</v>
      </c>
    </row>
    <row r="512" s="36" customFormat="1" ht="15" spans="1:7">
      <c r="A512" s="132" t="s">
        <v>920</v>
      </c>
      <c r="B512" s="133" t="s">
        <v>921</v>
      </c>
      <c r="C512" s="134"/>
      <c r="D512" s="135"/>
      <c r="E512" s="135"/>
      <c r="F512" s="74">
        <f ca="1" t="shared" si="14"/>
        <v>0</v>
      </c>
      <c r="G512" s="74">
        <f ca="1" t="shared" si="15"/>
        <v>0</v>
      </c>
    </row>
    <row r="513" s="36" customFormat="1" ht="15" spans="1:7">
      <c r="A513" s="132" t="s">
        <v>922</v>
      </c>
      <c r="B513" s="133" t="s">
        <v>923</v>
      </c>
      <c r="C513" s="134"/>
      <c r="D513" s="135"/>
      <c r="E513" s="135"/>
      <c r="F513" s="74">
        <f ca="1" t="shared" si="14"/>
        <v>0</v>
      </c>
      <c r="G513" s="74">
        <f ca="1" t="shared" si="15"/>
        <v>0</v>
      </c>
    </row>
    <row r="514" s="36" customFormat="1" ht="15" spans="1:7">
      <c r="A514" s="132" t="s">
        <v>924</v>
      </c>
      <c r="B514" s="133" t="s">
        <v>925</v>
      </c>
      <c r="C514" s="134">
        <v>400</v>
      </c>
      <c r="D514" s="135">
        <v>173</v>
      </c>
      <c r="E514" s="135">
        <v>200</v>
      </c>
      <c r="F514" s="74">
        <f ca="1" t="shared" si="14"/>
        <v>0.5</v>
      </c>
      <c r="G514" s="74">
        <f ca="1" t="shared" si="15"/>
        <v>1.15606936416185</v>
      </c>
    </row>
    <row r="515" s="36" customFormat="1" ht="15" spans="1:7">
      <c r="A515" s="132" t="s">
        <v>926</v>
      </c>
      <c r="B515" s="133" t="s">
        <v>927</v>
      </c>
      <c r="C515" s="134">
        <v>10</v>
      </c>
      <c r="D515" s="135"/>
      <c r="E515" s="135"/>
      <c r="F515" s="74">
        <f ca="1" t="shared" si="14"/>
        <v>0</v>
      </c>
      <c r="G515" s="74">
        <f ca="1" t="shared" si="15"/>
        <v>0</v>
      </c>
    </row>
    <row r="516" s="36" customFormat="1" ht="15" spans="1:7">
      <c r="A516" s="132" t="s">
        <v>928</v>
      </c>
      <c r="B516" s="133" t="s">
        <v>929</v>
      </c>
      <c r="C516" s="134">
        <v>10</v>
      </c>
      <c r="D516" s="135">
        <v>4</v>
      </c>
      <c r="E516" s="135">
        <v>4</v>
      </c>
      <c r="F516" s="74">
        <f ca="1" t="shared" si="14"/>
        <v>0.4</v>
      </c>
      <c r="G516" s="74">
        <f ca="1" t="shared" si="15"/>
        <v>1</v>
      </c>
    </row>
    <row r="517" s="36" customFormat="1" ht="15" spans="1:7">
      <c r="A517" s="132" t="s">
        <v>930</v>
      </c>
      <c r="B517" s="133" t="s">
        <v>931</v>
      </c>
      <c r="C517" s="134"/>
      <c r="D517" s="135"/>
      <c r="E517" s="135"/>
      <c r="F517" s="74">
        <f ca="1" t="shared" si="14"/>
        <v>0</v>
      </c>
      <c r="G517" s="74">
        <f ca="1" t="shared" si="15"/>
        <v>0</v>
      </c>
    </row>
    <row r="518" s="36" customFormat="1" ht="15" spans="1:7">
      <c r="A518" s="132" t="s">
        <v>932</v>
      </c>
      <c r="B518" s="133" t="s">
        <v>933</v>
      </c>
      <c r="C518" s="134">
        <v>8000</v>
      </c>
      <c r="D518" s="135">
        <v>13378</v>
      </c>
      <c r="E518" s="135">
        <v>15000</v>
      </c>
      <c r="F518" s="74">
        <f ca="1" t="shared" si="14"/>
        <v>1.875</v>
      </c>
      <c r="G518" s="74">
        <f ca="1" t="shared" si="15"/>
        <v>1.12124383315892</v>
      </c>
    </row>
    <row r="519" s="36" customFormat="1" ht="15" spans="1:7">
      <c r="A519" s="132" t="s">
        <v>934</v>
      </c>
      <c r="B519" s="133" t="s">
        <v>935</v>
      </c>
      <c r="C519" s="134">
        <v>200</v>
      </c>
      <c r="D519" s="135">
        <v>22937</v>
      </c>
      <c r="E519" s="135">
        <v>23000</v>
      </c>
      <c r="F519" s="74">
        <f ca="1" t="shared" si="14"/>
        <v>115</v>
      </c>
      <c r="G519" s="74">
        <f ca="1" t="shared" si="15"/>
        <v>1.00274665387801</v>
      </c>
    </row>
    <row r="520" s="36" customFormat="1" ht="15" spans="1:7">
      <c r="A520" s="132" t="s">
        <v>936</v>
      </c>
      <c r="B520" s="133" t="s">
        <v>937</v>
      </c>
      <c r="C520" s="134">
        <v>20000</v>
      </c>
      <c r="D520" s="135">
        <v>3773</v>
      </c>
      <c r="E520" s="135">
        <v>4000</v>
      </c>
      <c r="F520" s="74">
        <f ca="1" t="shared" si="14"/>
        <v>0.2</v>
      </c>
      <c r="G520" s="74">
        <f ca="1" t="shared" si="15"/>
        <v>1.06016432547045</v>
      </c>
    </row>
    <row r="521" s="36" customFormat="1" ht="15" spans="1:7">
      <c r="A521" s="132" t="s">
        <v>938</v>
      </c>
      <c r="B521" s="133" t="s">
        <v>939</v>
      </c>
      <c r="C521" s="134">
        <v>500</v>
      </c>
      <c r="D521" s="135"/>
      <c r="E521" s="135"/>
      <c r="F521" s="74">
        <f ca="1" t="shared" si="14"/>
        <v>0</v>
      </c>
      <c r="G521" s="74">
        <f ca="1" t="shared" si="15"/>
        <v>0</v>
      </c>
    </row>
    <row r="522" s="36" customFormat="1" ht="15" spans="1:7">
      <c r="A522" s="132" t="s">
        <v>940</v>
      </c>
      <c r="B522" s="133" t="s">
        <v>941</v>
      </c>
      <c r="C522" s="134">
        <v>1</v>
      </c>
      <c r="D522" s="135"/>
      <c r="E522" s="135"/>
      <c r="F522" s="74">
        <f ca="1" t="shared" si="14"/>
        <v>0</v>
      </c>
      <c r="G522" s="74">
        <f ca="1" t="shared" si="15"/>
        <v>0</v>
      </c>
    </row>
    <row r="523" s="36" customFormat="1" ht="15" spans="1:7">
      <c r="A523" s="132" t="s">
        <v>942</v>
      </c>
      <c r="B523" s="133" t="s">
        <v>943</v>
      </c>
      <c r="C523" s="134"/>
      <c r="D523" s="135"/>
      <c r="E523" s="135"/>
      <c r="F523" s="74">
        <f ca="1" t="shared" ref="F523:F586" si="16">IFERROR(OFFSET(F523,0,-1)/OFFSET(F523,0,-3),)</f>
        <v>0</v>
      </c>
      <c r="G523" s="74">
        <f ca="1" t="shared" ref="G523:G586" si="17">IFERROR(OFFSET(F523,0,-1)/OFFSET(F523,0,-2),)</f>
        <v>0</v>
      </c>
    </row>
    <row r="524" s="36" customFormat="1" ht="15" spans="1:7">
      <c r="A524" s="132" t="s">
        <v>944</v>
      </c>
      <c r="B524" s="133" t="s">
        <v>945</v>
      </c>
      <c r="C524" s="134"/>
      <c r="D524" s="135"/>
      <c r="E524" s="135"/>
      <c r="F524" s="74">
        <f ca="1" t="shared" si="16"/>
        <v>0</v>
      </c>
      <c r="G524" s="74">
        <f ca="1" t="shared" si="17"/>
        <v>0</v>
      </c>
    </row>
    <row r="525" s="36" customFormat="1" ht="15" spans="1:7">
      <c r="A525" s="132" t="s">
        <v>946</v>
      </c>
      <c r="B525" s="133" t="s">
        <v>947</v>
      </c>
      <c r="C525" s="134"/>
      <c r="D525" s="135"/>
      <c r="E525" s="135"/>
      <c r="F525" s="74">
        <f ca="1" t="shared" si="16"/>
        <v>0</v>
      </c>
      <c r="G525" s="74">
        <f ca="1" t="shared" si="17"/>
        <v>0</v>
      </c>
    </row>
    <row r="526" s="36" customFormat="1" ht="15" spans="1:7">
      <c r="A526" s="132" t="s">
        <v>948</v>
      </c>
      <c r="B526" s="133" t="s">
        <v>949</v>
      </c>
      <c r="C526" s="134"/>
      <c r="D526" s="135"/>
      <c r="E526" s="135"/>
      <c r="F526" s="74">
        <f ca="1" t="shared" si="16"/>
        <v>0</v>
      </c>
      <c r="G526" s="74">
        <f ca="1" t="shared" si="17"/>
        <v>0</v>
      </c>
    </row>
    <row r="527" s="36" customFormat="1" ht="15" spans="1:7">
      <c r="A527" s="132" t="s">
        <v>950</v>
      </c>
      <c r="B527" s="133" t="s">
        <v>951</v>
      </c>
      <c r="C527" s="134"/>
      <c r="D527" s="135"/>
      <c r="E527" s="135"/>
      <c r="F527" s="74">
        <f ca="1" t="shared" si="16"/>
        <v>0</v>
      </c>
      <c r="G527" s="74">
        <f ca="1" t="shared" si="17"/>
        <v>0</v>
      </c>
    </row>
    <row r="528" s="36" customFormat="1" ht="15" spans="1:7">
      <c r="A528" s="132" t="s">
        <v>952</v>
      </c>
      <c r="B528" s="133" t="s">
        <v>953</v>
      </c>
      <c r="C528" s="134"/>
      <c r="D528" s="135"/>
      <c r="E528" s="135"/>
      <c r="F528" s="74">
        <f ca="1" t="shared" si="16"/>
        <v>0</v>
      </c>
      <c r="G528" s="74">
        <f ca="1" t="shared" si="17"/>
        <v>0</v>
      </c>
    </row>
    <row r="529" s="36" customFormat="1" ht="15" spans="1:7">
      <c r="A529" s="132" t="s">
        <v>954</v>
      </c>
      <c r="B529" s="133" t="s">
        <v>955</v>
      </c>
      <c r="C529" s="134">
        <v>10</v>
      </c>
      <c r="D529" s="135"/>
      <c r="E529" s="135"/>
      <c r="F529" s="74">
        <f ca="1" t="shared" si="16"/>
        <v>0</v>
      </c>
      <c r="G529" s="74">
        <f ca="1" t="shared" si="17"/>
        <v>0</v>
      </c>
    </row>
    <row r="530" s="36" customFormat="1" ht="15" spans="1:7">
      <c r="A530" s="132" t="s">
        <v>956</v>
      </c>
      <c r="B530" s="133" t="s">
        <v>957</v>
      </c>
      <c r="C530" s="134"/>
      <c r="D530" s="135"/>
      <c r="E530" s="135"/>
      <c r="F530" s="74">
        <f ca="1" t="shared" si="16"/>
        <v>0</v>
      </c>
      <c r="G530" s="74">
        <f ca="1" t="shared" si="17"/>
        <v>0</v>
      </c>
    </row>
    <row r="531" s="36" customFormat="1" ht="15" spans="1:7">
      <c r="A531" s="132" t="s">
        <v>958</v>
      </c>
      <c r="B531" s="133" t="s">
        <v>959</v>
      </c>
      <c r="C531" s="134"/>
      <c r="D531" s="135"/>
      <c r="E531" s="135"/>
      <c r="F531" s="74">
        <f ca="1" t="shared" si="16"/>
        <v>0</v>
      </c>
      <c r="G531" s="74">
        <f ca="1" t="shared" si="17"/>
        <v>0</v>
      </c>
    </row>
    <row r="532" s="36" customFormat="1" ht="15" spans="1:7">
      <c r="A532" s="132" t="s">
        <v>960</v>
      </c>
      <c r="B532" s="133" t="s">
        <v>961</v>
      </c>
      <c r="C532" s="134"/>
      <c r="D532" s="135"/>
      <c r="E532" s="135"/>
      <c r="F532" s="74">
        <f ca="1" t="shared" si="16"/>
        <v>0</v>
      </c>
      <c r="G532" s="74">
        <f ca="1" t="shared" si="17"/>
        <v>0</v>
      </c>
    </row>
    <row r="533" s="36" customFormat="1" ht="15" spans="1:7">
      <c r="A533" s="132" t="s">
        <v>962</v>
      </c>
      <c r="B533" s="133" t="s">
        <v>963</v>
      </c>
      <c r="C533" s="134"/>
      <c r="D533" s="135"/>
      <c r="E533" s="135"/>
      <c r="F533" s="74">
        <f ca="1" t="shared" si="16"/>
        <v>0</v>
      </c>
      <c r="G533" s="74">
        <f ca="1" t="shared" si="17"/>
        <v>0</v>
      </c>
    </row>
    <row r="534" s="36" customFormat="1" ht="15" spans="1:7">
      <c r="A534" s="132" t="s">
        <v>964</v>
      </c>
      <c r="B534" s="133" t="s">
        <v>965</v>
      </c>
      <c r="C534" s="134">
        <v>2000</v>
      </c>
      <c r="D534" s="135">
        <v>2410</v>
      </c>
      <c r="E534" s="135">
        <v>2500</v>
      </c>
      <c r="F534" s="74">
        <f ca="1" t="shared" si="16"/>
        <v>1.25</v>
      </c>
      <c r="G534" s="74">
        <f ca="1" t="shared" si="17"/>
        <v>1.03734439834025</v>
      </c>
    </row>
    <row r="535" s="36" customFormat="1" ht="15" spans="1:7">
      <c r="A535" s="132" t="s">
        <v>966</v>
      </c>
      <c r="B535" s="133" t="s">
        <v>967</v>
      </c>
      <c r="C535" s="134">
        <v>2500</v>
      </c>
      <c r="D535" s="135">
        <v>1726</v>
      </c>
      <c r="E535" s="135">
        <v>1800</v>
      </c>
      <c r="F535" s="74">
        <f ca="1" t="shared" si="16"/>
        <v>0.72</v>
      </c>
      <c r="G535" s="74">
        <f ca="1" t="shared" si="17"/>
        <v>1.04287369640788</v>
      </c>
    </row>
    <row r="536" s="36" customFormat="1" ht="15" spans="1:7">
      <c r="A536" s="132" t="s">
        <v>968</v>
      </c>
      <c r="B536" s="133" t="s">
        <v>969</v>
      </c>
      <c r="C536" s="134">
        <v>10</v>
      </c>
      <c r="D536" s="135"/>
      <c r="E536" s="135"/>
      <c r="F536" s="74">
        <f ca="1" t="shared" si="16"/>
        <v>0</v>
      </c>
      <c r="G536" s="74">
        <f ca="1" t="shared" si="17"/>
        <v>0</v>
      </c>
    </row>
    <row r="537" s="36" customFormat="1" ht="15" spans="1:7">
      <c r="A537" s="132" t="s">
        <v>970</v>
      </c>
      <c r="B537" s="133" t="s">
        <v>971</v>
      </c>
      <c r="C537" s="134"/>
      <c r="D537" s="135"/>
      <c r="E537" s="135"/>
      <c r="F537" s="74">
        <f ca="1" t="shared" si="16"/>
        <v>0</v>
      </c>
      <c r="G537" s="74">
        <f ca="1" t="shared" si="17"/>
        <v>0</v>
      </c>
    </row>
    <row r="538" s="36" customFormat="1" ht="15" spans="1:7">
      <c r="A538" s="132" t="s">
        <v>972</v>
      </c>
      <c r="B538" s="133" t="s">
        <v>973</v>
      </c>
      <c r="C538" s="134">
        <v>2000</v>
      </c>
      <c r="D538" s="135">
        <v>1131</v>
      </c>
      <c r="E538" s="135">
        <v>1300</v>
      </c>
      <c r="F538" s="74">
        <f ca="1" t="shared" si="16"/>
        <v>0.65</v>
      </c>
      <c r="G538" s="74">
        <f ca="1" t="shared" si="17"/>
        <v>1.14942528735632</v>
      </c>
    </row>
    <row r="539" s="36" customFormat="1" ht="15" spans="1:7">
      <c r="A539" s="132" t="s">
        <v>974</v>
      </c>
      <c r="B539" s="133" t="s">
        <v>975</v>
      </c>
      <c r="C539" s="134"/>
      <c r="D539" s="135"/>
      <c r="E539" s="135"/>
      <c r="F539" s="74">
        <f ca="1" t="shared" si="16"/>
        <v>0</v>
      </c>
      <c r="G539" s="74">
        <f ca="1" t="shared" si="17"/>
        <v>0</v>
      </c>
    </row>
    <row r="540" s="36" customFormat="1" ht="15" spans="1:7">
      <c r="A540" s="132" t="s">
        <v>976</v>
      </c>
      <c r="B540" s="133" t="s">
        <v>977</v>
      </c>
      <c r="C540" s="134"/>
      <c r="D540" s="135"/>
      <c r="E540" s="135"/>
      <c r="F540" s="74">
        <f ca="1" t="shared" si="16"/>
        <v>0</v>
      </c>
      <c r="G540" s="74">
        <f ca="1" t="shared" si="17"/>
        <v>0</v>
      </c>
    </row>
    <row r="541" s="36" customFormat="1" ht="15" spans="1:7">
      <c r="A541" s="132" t="s">
        <v>978</v>
      </c>
      <c r="B541" s="133" t="s">
        <v>979</v>
      </c>
      <c r="C541" s="134">
        <v>300</v>
      </c>
      <c r="D541" s="135">
        <v>218</v>
      </c>
      <c r="E541" s="135">
        <v>250</v>
      </c>
      <c r="F541" s="74">
        <f ca="1" t="shared" si="16"/>
        <v>0.833333333333333</v>
      </c>
      <c r="G541" s="74">
        <f ca="1" t="shared" si="17"/>
        <v>1.14678899082569</v>
      </c>
    </row>
    <row r="542" s="36" customFormat="1" ht="15" spans="1:7">
      <c r="A542" s="132" t="s">
        <v>980</v>
      </c>
      <c r="B542" s="133" t="s">
        <v>981</v>
      </c>
      <c r="C542" s="134">
        <v>5000</v>
      </c>
      <c r="D542" s="135">
        <v>6318</v>
      </c>
      <c r="E542" s="135">
        <v>6600</v>
      </c>
      <c r="F542" s="74">
        <f ca="1" t="shared" si="16"/>
        <v>1.32</v>
      </c>
      <c r="G542" s="74">
        <f ca="1" t="shared" si="17"/>
        <v>1.04463437796771</v>
      </c>
    </row>
    <row r="543" s="36" customFormat="1" ht="15" spans="1:7">
      <c r="A543" s="132" t="s">
        <v>982</v>
      </c>
      <c r="B543" s="133" t="s">
        <v>983</v>
      </c>
      <c r="C543" s="134">
        <v>700</v>
      </c>
      <c r="D543" s="135">
        <v>305</v>
      </c>
      <c r="E543" s="135">
        <v>350</v>
      </c>
      <c r="F543" s="74">
        <f ca="1" t="shared" si="16"/>
        <v>0.5</v>
      </c>
      <c r="G543" s="74">
        <f ca="1" t="shared" si="17"/>
        <v>1.14754098360656</v>
      </c>
    </row>
    <row r="544" s="36" customFormat="1" ht="15" spans="1:7">
      <c r="A544" s="132" t="s">
        <v>984</v>
      </c>
      <c r="B544" s="133" t="s">
        <v>985</v>
      </c>
      <c r="C544" s="134"/>
      <c r="D544" s="135"/>
      <c r="E544" s="135"/>
      <c r="F544" s="74">
        <f ca="1" t="shared" si="16"/>
        <v>0</v>
      </c>
      <c r="G544" s="74">
        <f ca="1" t="shared" si="17"/>
        <v>0</v>
      </c>
    </row>
    <row r="545" s="36" customFormat="1" ht="15" spans="1:7">
      <c r="A545" s="132" t="s">
        <v>986</v>
      </c>
      <c r="B545" s="133" t="s">
        <v>987</v>
      </c>
      <c r="C545" s="134">
        <v>100</v>
      </c>
      <c r="D545" s="135">
        <v>94</v>
      </c>
      <c r="E545" s="135">
        <v>100</v>
      </c>
      <c r="F545" s="74">
        <f ca="1" t="shared" si="16"/>
        <v>1</v>
      </c>
      <c r="G545" s="74">
        <f ca="1" t="shared" si="17"/>
        <v>1.06382978723404</v>
      </c>
    </row>
    <row r="546" s="36" customFormat="1" ht="15" spans="1:7">
      <c r="A546" s="132" t="s">
        <v>988</v>
      </c>
      <c r="B546" s="133" t="s">
        <v>989</v>
      </c>
      <c r="C546" s="134">
        <v>20</v>
      </c>
      <c r="D546" s="135">
        <v>21</v>
      </c>
      <c r="E546" s="135">
        <v>30</v>
      </c>
      <c r="F546" s="74">
        <f ca="1" t="shared" si="16"/>
        <v>1.5</v>
      </c>
      <c r="G546" s="74">
        <f ca="1" t="shared" si="17"/>
        <v>1.42857142857143</v>
      </c>
    </row>
    <row r="547" s="36" customFormat="1" ht="15" spans="1:7">
      <c r="A547" s="132" t="s">
        <v>990</v>
      </c>
      <c r="B547" s="133" t="s">
        <v>991</v>
      </c>
      <c r="C547" s="134"/>
      <c r="D547" s="135">
        <v>4</v>
      </c>
      <c r="E547" s="135">
        <v>5</v>
      </c>
      <c r="F547" s="74">
        <f ca="1" t="shared" si="16"/>
        <v>0</v>
      </c>
      <c r="G547" s="74">
        <f ca="1" t="shared" si="17"/>
        <v>1.25</v>
      </c>
    </row>
    <row r="548" s="36" customFormat="1" ht="15" spans="1:7">
      <c r="A548" s="132" t="s">
        <v>992</v>
      </c>
      <c r="B548" s="133" t="s">
        <v>993</v>
      </c>
      <c r="C548" s="134">
        <v>5</v>
      </c>
      <c r="D548" s="135">
        <v>639</v>
      </c>
      <c r="E548" s="135">
        <v>700</v>
      </c>
      <c r="F548" s="74">
        <f ca="1" t="shared" si="16"/>
        <v>140</v>
      </c>
      <c r="G548" s="74">
        <f ca="1" t="shared" si="17"/>
        <v>1.09546165884194</v>
      </c>
    </row>
    <row r="549" s="36" customFormat="1" ht="15" spans="1:7">
      <c r="A549" s="132" t="s">
        <v>994</v>
      </c>
      <c r="B549" s="133" t="s">
        <v>995</v>
      </c>
      <c r="C549" s="134">
        <v>600</v>
      </c>
      <c r="D549" s="135">
        <v>591</v>
      </c>
      <c r="E549" s="135">
        <v>600</v>
      </c>
      <c r="F549" s="74">
        <f ca="1" t="shared" si="16"/>
        <v>1</v>
      </c>
      <c r="G549" s="74">
        <f ca="1" t="shared" si="17"/>
        <v>1.01522842639594</v>
      </c>
    </row>
    <row r="550" s="36" customFormat="1" ht="15" spans="1:7">
      <c r="A550" s="132" t="s">
        <v>996</v>
      </c>
      <c r="B550" s="133" t="s">
        <v>997</v>
      </c>
      <c r="C550" s="134">
        <v>900</v>
      </c>
      <c r="D550" s="135">
        <v>886</v>
      </c>
      <c r="E550" s="135">
        <v>900</v>
      </c>
      <c r="F550" s="74">
        <f ca="1" t="shared" si="16"/>
        <v>1</v>
      </c>
      <c r="G550" s="74">
        <f ca="1" t="shared" si="17"/>
        <v>1.01580135440181</v>
      </c>
    </row>
    <row r="551" s="36" customFormat="1" ht="15" spans="1:7">
      <c r="A551" s="132" t="s">
        <v>998</v>
      </c>
      <c r="B551" s="133" t="s">
        <v>999</v>
      </c>
      <c r="C551" s="134"/>
      <c r="D551" s="135"/>
      <c r="E551" s="135"/>
      <c r="F551" s="74">
        <f ca="1" t="shared" si="16"/>
        <v>0</v>
      </c>
      <c r="G551" s="74">
        <f ca="1" t="shared" si="17"/>
        <v>0</v>
      </c>
    </row>
    <row r="552" s="36" customFormat="1" ht="15" spans="1:7">
      <c r="A552" s="132" t="s">
        <v>1000</v>
      </c>
      <c r="B552" s="133" t="s">
        <v>1001</v>
      </c>
      <c r="C552" s="134">
        <v>500</v>
      </c>
      <c r="D552" s="135">
        <v>458</v>
      </c>
      <c r="E552" s="135">
        <v>600</v>
      </c>
      <c r="F552" s="74">
        <f ca="1" t="shared" si="16"/>
        <v>1.2</v>
      </c>
      <c r="G552" s="74">
        <f ca="1" t="shared" si="17"/>
        <v>1.31004366812227</v>
      </c>
    </row>
    <row r="553" s="36" customFormat="1" ht="15" spans="1:7">
      <c r="A553" s="132" t="s">
        <v>1002</v>
      </c>
      <c r="B553" s="133" t="s">
        <v>1003</v>
      </c>
      <c r="C553" s="134">
        <v>100</v>
      </c>
      <c r="D553" s="135">
        <v>138</v>
      </c>
      <c r="E553" s="135">
        <v>200</v>
      </c>
      <c r="F553" s="74">
        <f ca="1" t="shared" si="16"/>
        <v>2</v>
      </c>
      <c r="G553" s="74">
        <f ca="1" t="shared" si="17"/>
        <v>1.44927536231884</v>
      </c>
    </row>
    <row r="554" s="36" customFormat="1" ht="15" spans="1:7">
      <c r="A554" s="132" t="s">
        <v>1004</v>
      </c>
      <c r="B554" s="133" t="s">
        <v>1005</v>
      </c>
      <c r="C554" s="134"/>
      <c r="D554" s="135"/>
      <c r="E554" s="135"/>
      <c r="F554" s="74">
        <f ca="1" t="shared" si="16"/>
        <v>0</v>
      </c>
      <c r="G554" s="74">
        <f ca="1" t="shared" si="17"/>
        <v>0</v>
      </c>
    </row>
    <row r="555" s="36" customFormat="1" ht="15" spans="1:7">
      <c r="A555" s="132" t="s">
        <v>1006</v>
      </c>
      <c r="B555" s="133" t="s">
        <v>1007</v>
      </c>
      <c r="C555" s="134"/>
      <c r="D555" s="135"/>
      <c r="E555" s="135"/>
      <c r="F555" s="74">
        <f ca="1" t="shared" si="16"/>
        <v>0</v>
      </c>
      <c r="G555" s="74">
        <f ca="1" t="shared" si="17"/>
        <v>0</v>
      </c>
    </row>
    <row r="556" s="36" customFormat="1" ht="15" spans="1:7">
      <c r="A556" s="132" t="s">
        <v>1008</v>
      </c>
      <c r="B556" s="133" t="s">
        <v>121</v>
      </c>
      <c r="C556" s="134">
        <v>100</v>
      </c>
      <c r="D556" s="135">
        <v>98</v>
      </c>
      <c r="E556" s="135">
        <v>100</v>
      </c>
      <c r="F556" s="74">
        <f ca="1" t="shared" si="16"/>
        <v>1</v>
      </c>
      <c r="G556" s="74">
        <f ca="1" t="shared" si="17"/>
        <v>1.02040816326531</v>
      </c>
    </row>
    <row r="557" s="36" customFormat="1" ht="15" spans="1:7">
      <c r="A557" s="132" t="s">
        <v>1009</v>
      </c>
      <c r="B557" s="133" t="s">
        <v>123</v>
      </c>
      <c r="C557" s="134"/>
      <c r="D557" s="135"/>
      <c r="E557" s="135"/>
      <c r="F557" s="74">
        <f ca="1" t="shared" si="16"/>
        <v>0</v>
      </c>
      <c r="G557" s="74">
        <f ca="1" t="shared" si="17"/>
        <v>0</v>
      </c>
    </row>
    <row r="558" s="36" customFormat="1" ht="15" spans="1:7">
      <c r="A558" s="132" t="s">
        <v>1010</v>
      </c>
      <c r="B558" s="133" t="s">
        <v>125</v>
      </c>
      <c r="C558" s="134"/>
      <c r="D558" s="135"/>
      <c r="E558" s="135"/>
      <c r="F558" s="74">
        <f ca="1" t="shared" si="16"/>
        <v>0</v>
      </c>
      <c r="G558" s="74">
        <f ca="1" t="shared" si="17"/>
        <v>0</v>
      </c>
    </row>
    <row r="559" s="36" customFormat="1" ht="15" spans="1:7">
      <c r="A559" s="132" t="s">
        <v>1011</v>
      </c>
      <c r="B559" s="133" t="s">
        <v>1012</v>
      </c>
      <c r="C559" s="134">
        <v>5</v>
      </c>
      <c r="D559" s="135"/>
      <c r="E559" s="135"/>
      <c r="F559" s="74">
        <f ca="1" t="shared" si="16"/>
        <v>0</v>
      </c>
      <c r="G559" s="74">
        <f ca="1" t="shared" si="17"/>
        <v>0</v>
      </c>
    </row>
    <row r="560" s="36" customFormat="1" ht="15" spans="1:7">
      <c r="A560" s="132" t="s">
        <v>1013</v>
      </c>
      <c r="B560" s="133" t="s">
        <v>1014</v>
      </c>
      <c r="C560" s="134">
        <v>5</v>
      </c>
      <c r="D560" s="135"/>
      <c r="E560" s="135"/>
      <c r="F560" s="74">
        <f ca="1" t="shared" si="16"/>
        <v>0</v>
      </c>
      <c r="G560" s="74">
        <f ca="1" t="shared" si="17"/>
        <v>0</v>
      </c>
    </row>
    <row r="561" s="36" customFormat="1" ht="15" spans="1:7">
      <c r="A561" s="132" t="s">
        <v>1015</v>
      </c>
      <c r="B561" s="133" t="s">
        <v>1016</v>
      </c>
      <c r="C561" s="134"/>
      <c r="D561" s="135"/>
      <c r="E561" s="135"/>
      <c r="F561" s="74">
        <f ca="1" t="shared" si="16"/>
        <v>0</v>
      </c>
      <c r="G561" s="74">
        <f ca="1" t="shared" si="17"/>
        <v>0</v>
      </c>
    </row>
    <row r="562" s="36" customFormat="1" ht="15" spans="1:7">
      <c r="A562" s="132" t="s">
        <v>1017</v>
      </c>
      <c r="B562" s="133" t="s">
        <v>1018</v>
      </c>
      <c r="C562" s="134">
        <v>2000</v>
      </c>
      <c r="D562" s="135">
        <v>2139</v>
      </c>
      <c r="E562" s="135">
        <v>2400</v>
      </c>
      <c r="F562" s="74">
        <f ca="1" t="shared" si="16"/>
        <v>1.2</v>
      </c>
      <c r="G562" s="74">
        <f ca="1" t="shared" si="17"/>
        <v>1.12201963534362</v>
      </c>
    </row>
    <row r="563" s="36" customFormat="1" ht="15" spans="1:7">
      <c r="A563" s="132" t="s">
        <v>1019</v>
      </c>
      <c r="B563" s="133" t="s">
        <v>1020</v>
      </c>
      <c r="C563" s="134">
        <v>300</v>
      </c>
      <c r="D563" s="135">
        <v>311</v>
      </c>
      <c r="E563" s="135">
        <v>400</v>
      </c>
      <c r="F563" s="74">
        <f ca="1" t="shared" si="16"/>
        <v>1.33333333333333</v>
      </c>
      <c r="G563" s="74">
        <f ca="1" t="shared" si="17"/>
        <v>1.28617363344051</v>
      </c>
    </row>
    <row r="564" s="36" customFormat="1" ht="15" spans="1:7">
      <c r="A564" s="132" t="s">
        <v>1021</v>
      </c>
      <c r="B564" s="133" t="s">
        <v>121</v>
      </c>
      <c r="C564" s="134">
        <v>30</v>
      </c>
      <c r="D564" s="135">
        <v>69</v>
      </c>
      <c r="E564" s="135">
        <v>100</v>
      </c>
      <c r="F564" s="74">
        <f ca="1" t="shared" si="16"/>
        <v>3.33333333333333</v>
      </c>
      <c r="G564" s="74">
        <f ca="1" t="shared" si="17"/>
        <v>1.44927536231884</v>
      </c>
    </row>
    <row r="565" s="36" customFormat="1" ht="15" spans="1:7">
      <c r="A565" s="132" t="s">
        <v>1022</v>
      </c>
      <c r="B565" s="133" t="s">
        <v>123</v>
      </c>
      <c r="C565" s="134"/>
      <c r="D565" s="135"/>
      <c r="E565" s="135"/>
      <c r="F565" s="74">
        <f ca="1" t="shared" si="16"/>
        <v>0</v>
      </c>
      <c r="G565" s="74">
        <f ca="1" t="shared" si="17"/>
        <v>0</v>
      </c>
    </row>
    <row r="566" s="36" customFormat="1" ht="15" spans="1:7">
      <c r="A566" s="132" t="s">
        <v>1023</v>
      </c>
      <c r="B566" s="133" t="s">
        <v>125</v>
      </c>
      <c r="C566" s="134"/>
      <c r="D566" s="135"/>
      <c r="E566" s="135"/>
      <c r="F566" s="74">
        <f ca="1" t="shared" si="16"/>
        <v>0</v>
      </c>
      <c r="G566" s="74">
        <f ca="1" t="shared" si="17"/>
        <v>0</v>
      </c>
    </row>
    <row r="567" s="36" customFormat="1" ht="15" spans="1:7">
      <c r="A567" s="132" t="s">
        <v>1024</v>
      </c>
      <c r="B567" s="133" t="s">
        <v>127</v>
      </c>
      <c r="C567" s="134"/>
      <c r="D567" s="135"/>
      <c r="E567" s="135"/>
      <c r="F567" s="74">
        <f ca="1" t="shared" si="16"/>
        <v>0</v>
      </c>
      <c r="G567" s="74">
        <f ca="1" t="shared" si="17"/>
        <v>0</v>
      </c>
    </row>
    <row r="568" s="36" customFormat="1" ht="15" spans="1:7">
      <c r="A568" s="132" t="s">
        <v>1025</v>
      </c>
      <c r="B568" s="133" t="s">
        <v>1026</v>
      </c>
      <c r="C568" s="134">
        <v>5</v>
      </c>
      <c r="D568" s="135"/>
      <c r="E568" s="135"/>
      <c r="F568" s="74">
        <f ca="1" t="shared" si="16"/>
        <v>0</v>
      </c>
      <c r="G568" s="74">
        <f ca="1" t="shared" si="17"/>
        <v>0</v>
      </c>
    </row>
    <row r="569" s="36" customFormat="1" ht="15" spans="1:7">
      <c r="A569" s="132" t="s">
        <v>1027</v>
      </c>
      <c r="B569" s="133" t="s">
        <v>1028</v>
      </c>
      <c r="C569" s="134">
        <v>1500</v>
      </c>
      <c r="D569" s="135">
        <v>1210</v>
      </c>
      <c r="E569" s="135">
        <v>1400</v>
      </c>
      <c r="F569" s="74">
        <f ca="1" t="shared" si="16"/>
        <v>0.933333333333333</v>
      </c>
      <c r="G569" s="74">
        <f ca="1" t="shared" si="17"/>
        <v>1.15702479338843</v>
      </c>
    </row>
    <row r="570" s="36" customFormat="1" ht="15" spans="1:7">
      <c r="A570" s="132" t="s">
        <v>1029</v>
      </c>
      <c r="B570" s="133" t="s">
        <v>1030</v>
      </c>
      <c r="C570" s="134">
        <v>9000</v>
      </c>
      <c r="D570" s="135">
        <v>9322</v>
      </c>
      <c r="E570" s="135">
        <v>9500</v>
      </c>
      <c r="F570" s="74">
        <f ca="1" t="shared" si="16"/>
        <v>1.05555555555556</v>
      </c>
      <c r="G570" s="74">
        <f ca="1" t="shared" si="17"/>
        <v>1.01909461488951</v>
      </c>
    </row>
    <row r="571" s="36" customFormat="1" ht="15" spans="1:7">
      <c r="A571" s="132" t="s">
        <v>1031</v>
      </c>
      <c r="B571" s="133" t="s">
        <v>1032</v>
      </c>
      <c r="C571" s="134">
        <v>200</v>
      </c>
      <c r="D571" s="135">
        <v>223</v>
      </c>
      <c r="E571" s="135">
        <v>250</v>
      </c>
      <c r="F571" s="74">
        <f ca="1" t="shared" si="16"/>
        <v>1.25</v>
      </c>
      <c r="G571" s="74">
        <f ca="1" t="shared" si="17"/>
        <v>1.12107623318386</v>
      </c>
    </row>
    <row r="572" s="36" customFormat="1" ht="15" spans="1:7">
      <c r="A572" s="132" t="s">
        <v>1033</v>
      </c>
      <c r="B572" s="133" t="s">
        <v>1034</v>
      </c>
      <c r="C572" s="134">
        <v>20</v>
      </c>
      <c r="D572" s="135">
        <v>24</v>
      </c>
      <c r="E572" s="135">
        <v>30</v>
      </c>
      <c r="F572" s="74">
        <f ca="1" t="shared" si="16"/>
        <v>1.5</v>
      </c>
      <c r="G572" s="74">
        <f ca="1" t="shared" si="17"/>
        <v>1.25</v>
      </c>
    </row>
    <row r="573" s="36" customFormat="1" ht="15" spans="1:7">
      <c r="A573" s="132" t="s">
        <v>1035</v>
      </c>
      <c r="B573" s="133" t="s">
        <v>1036</v>
      </c>
      <c r="C573" s="134">
        <v>100</v>
      </c>
      <c r="D573" s="135">
        <v>141</v>
      </c>
      <c r="E573" s="135">
        <v>150</v>
      </c>
      <c r="F573" s="74">
        <f ca="1" t="shared" si="16"/>
        <v>1.5</v>
      </c>
      <c r="G573" s="74">
        <f ca="1" t="shared" si="17"/>
        <v>1.06382978723404</v>
      </c>
    </row>
    <row r="574" s="36" customFormat="1" ht="15" spans="1:7">
      <c r="A574" s="132" t="s">
        <v>1037</v>
      </c>
      <c r="B574" s="133" t="s">
        <v>1038</v>
      </c>
      <c r="C574" s="134">
        <v>4000</v>
      </c>
      <c r="D574" s="135">
        <v>4830</v>
      </c>
      <c r="E574" s="135">
        <v>4800</v>
      </c>
      <c r="F574" s="74">
        <f ca="1" t="shared" si="16"/>
        <v>1.2</v>
      </c>
      <c r="G574" s="74">
        <f ca="1" t="shared" si="17"/>
        <v>0.993788819875776</v>
      </c>
    </row>
    <row r="575" s="36" customFormat="1" ht="15" spans="1:7">
      <c r="A575" s="132" t="s">
        <v>1039</v>
      </c>
      <c r="B575" s="133" t="s">
        <v>1040</v>
      </c>
      <c r="C575" s="134"/>
      <c r="D575" s="135"/>
      <c r="E575" s="135"/>
      <c r="F575" s="74">
        <f ca="1" t="shared" si="16"/>
        <v>0</v>
      </c>
      <c r="G575" s="74">
        <f ca="1" t="shared" si="17"/>
        <v>0</v>
      </c>
    </row>
    <row r="576" s="36" customFormat="1" ht="15" spans="1:7">
      <c r="A576" s="132" t="s">
        <v>1041</v>
      </c>
      <c r="B576" s="133" t="s">
        <v>1042</v>
      </c>
      <c r="C576" s="134"/>
      <c r="D576" s="135"/>
      <c r="E576" s="135"/>
      <c r="F576" s="74">
        <f ca="1" t="shared" si="16"/>
        <v>0</v>
      </c>
      <c r="G576" s="74">
        <f ca="1" t="shared" si="17"/>
        <v>0</v>
      </c>
    </row>
    <row r="577" s="36" customFormat="1" ht="15" spans="1:7">
      <c r="A577" s="132" t="s">
        <v>1043</v>
      </c>
      <c r="B577" s="133" t="s">
        <v>1044</v>
      </c>
      <c r="C577" s="134"/>
      <c r="D577" s="135"/>
      <c r="E577" s="135"/>
      <c r="F577" s="74">
        <f ca="1" t="shared" si="16"/>
        <v>0</v>
      </c>
      <c r="G577" s="74">
        <f ca="1" t="shared" si="17"/>
        <v>0</v>
      </c>
    </row>
    <row r="578" s="36" customFormat="1" ht="15" spans="1:7">
      <c r="A578" s="132" t="s">
        <v>1045</v>
      </c>
      <c r="B578" s="133" t="s">
        <v>1046</v>
      </c>
      <c r="C578" s="134">
        <v>1</v>
      </c>
      <c r="D578" s="135">
        <v>1307</v>
      </c>
      <c r="E578" s="135">
        <v>1400</v>
      </c>
      <c r="F578" s="74">
        <f ca="1" t="shared" si="16"/>
        <v>1400</v>
      </c>
      <c r="G578" s="74">
        <f ca="1" t="shared" si="17"/>
        <v>1.07115531752104</v>
      </c>
    </row>
    <row r="579" s="36" customFormat="1" ht="15" spans="1:7">
      <c r="A579" s="132" t="s">
        <v>1047</v>
      </c>
      <c r="B579" s="133" t="s">
        <v>1048</v>
      </c>
      <c r="C579" s="134"/>
      <c r="D579" s="135"/>
      <c r="E579" s="135"/>
      <c r="F579" s="74">
        <f ca="1" t="shared" si="16"/>
        <v>0</v>
      </c>
      <c r="G579" s="74">
        <f ca="1" t="shared" si="17"/>
        <v>0</v>
      </c>
    </row>
    <row r="580" s="36" customFormat="1" ht="15" spans="1:7">
      <c r="A580" s="132" t="s">
        <v>1049</v>
      </c>
      <c r="B580" s="133" t="s">
        <v>1050</v>
      </c>
      <c r="C580" s="134">
        <v>3500</v>
      </c>
      <c r="D580" s="135">
        <v>2019</v>
      </c>
      <c r="E580" s="135">
        <v>2200</v>
      </c>
      <c r="F580" s="74">
        <f ca="1" t="shared" si="16"/>
        <v>0.628571428571429</v>
      </c>
      <c r="G580" s="74">
        <f ca="1" t="shared" si="17"/>
        <v>1.08964834076275</v>
      </c>
    </row>
    <row r="581" s="36" customFormat="1" ht="15" spans="1:7">
      <c r="A581" s="132" t="s">
        <v>1051</v>
      </c>
      <c r="B581" s="133" t="s">
        <v>1052</v>
      </c>
      <c r="C581" s="134"/>
      <c r="D581" s="135"/>
      <c r="E581" s="135"/>
      <c r="F581" s="74">
        <f ca="1" t="shared" si="16"/>
        <v>0</v>
      </c>
      <c r="G581" s="74">
        <f ca="1" t="shared" si="17"/>
        <v>0</v>
      </c>
    </row>
    <row r="582" s="36" customFormat="1" ht="15" spans="1:7">
      <c r="A582" s="132" t="s">
        <v>1053</v>
      </c>
      <c r="B582" s="133" t="s">
        <v>1054</v>
      </c>
      <c r="C582" s="134"/>
      <c r="D582" s="135"/>
      <c r="E582" s="135"/>
      <c r="F582" s="74">
        <f ca="1" t="shared" si="16"/>
        <v>0</v>
      </c>
      <c r="G582" s="74">
        <f ca="1" t="shared" si="17"/>
        <v>0</v>
      </c>
    </row>
    <row r="583" s="36" customFormat="1" ht="15" spans="1:7">
      <c r="A583" s="132" t="s">
        <v>1055</v>
      </c>
      <c r="B583" s="133" t="s">
        <v>1056</v>
      </c>
      <c r="C583" s="134"/>
      <c r="D583" s="135"/>
      <c r="E583" s="135"/>
      <c r="F583" s="74">
        <f ca="1" t="shared" si="16"/>
        <v>0</v>
      </c>
      <c r="G583" s="74">
        <f ca="1" t="shared" si="17"/>
        <v>0</v>
      </c>
    </row>
    <row r="584" s="36" customFormat="1" ht="15" spans="1:7">
      <c r="A584" s="132" t="s">
        <v>1057</v>
      </c>
      <c r="B584" s="133" t="s">
        <v>1058</v>
      </c>
      <c r="C584" s="134"/>
      <c r="D584" s="135"/>
      <c r="E584" s="135"/>
      <c r="F584" s="74">
        <f ca="1" t="shared" si="16"/>
        <v>0</v>
      </c>
      <c r="G584" s="74">
        <f ca="1" t="shared" si="17"/>
        <v>0</v>
      </c>
    </row>
    <row r="585" s="36" customFormat="1" ht="15" spans="1:7">
      <c r="A585" s="132" t="s">
        <v>1059</v>
      </c>
      <c r="B585" s="133" t="s">
        <v>121</v>
      </c>
      <c r="C585" s="134">
        <v>400</v>
      </c>
      <c r="D585" s="135">
        <v>428</v>
      </c>
      <c r="E585" s="135">
        <v>450</v>
      </c>
      <c r="F585" s="74">
        <f ca="1" t="shared" si="16"/>
        <v>1.125</v>
      </c>
      <c r="G585" s="74">
        <f ca="1" t="shared" si="17"/>
        <v>1.05140186915888</v>
      </c>
    </row>
    <row r="586" s="36" customFormat="1" ht="15" spans="1:7">
      <c r="A586" s="132" t="s">
        <v>1060</v>
      </c>
      <c r="B586" s="133" t="s">
        <v>123</v>
      </c>
      <c r="C586" s="134">
        <v>5</v>
      </c>
      <c r="D586" s="135"/>
      <c r="E586" s="135"/>
      <c r="F586" s="74">
        <f ca="1" t="shared" si="16"/>
        <v>0</v>
      </c>
      <c r="G586" s="74">
        <f ca="1" t="shared" si="17"/>
        <v>0</v>
      </c>
    </row>
    <row r="587" s="36" customFormat="1" ht="15" spans="1:7">
      <c r="A587" s="132" t="s">
        <v>1061</v>
      </c>
      <c r="B587" s="133" t="s">
        <v>125</v>
      </c>
      <c r="C587" s="134"/>
      <c r="D587" s="135"/>
      <c r="E587" s="135"/>
      <c r="F587" s="74">
        <f ca="1" t="shared" ref="F587:F650" si="18">IFERROR(OFFSET(F587,0,-1)/OFFSET(F587,0,-3),)</f>
        <v>0</v>
      </c>
      <c r="G587" s="74">
        <f ca="1" t="shared" ref="G587:G650" si="19">IFERROR(OFFSET(F587,0,-1)/OFFSET(F587,0,-2),)</f>
        <v>0</v>
      </c>
    </row>
    <row r="588" s="36" customFormat="1" ht="15" spans="1:7">
      <c r="A588" s="132" t="s">
        <v>1062</v>
      </c>
      <c r="B588" s="133" t="s">
        <v>1063</v>
      </c>
      <c r="C588" s="134">
        <v>20</v>
      </c>
      <c r="D588" s="135">
        <v>5</v>
      </c>
      <c r="E588" s="135">
        <v>5</v>
      </c>
      <c r="F588" s="74">
        <f ca="1" t="shared" si="18"/>
        <v>0.25</v>
      </c>
      <c r="G588" s="74">
        <f ca="1" t="shared" si="19"/>
        <v>1</v>
      </c>
    </row>
    <row r="589" s="36" customFormat="1" ht="15" spans="1:7">
      <c r="A589" s="132" t="s">
        <v>1064</v>
      </c>
      <c r="B589" s="133" t="s">
        <v>1065</v>
      </c>
      <c r="C589" s="134"/>
      <c r="D589" s="135"/>
      <c r="E589" s="135"/>
      <c r="F589" s="74">
        <f ca="1" t="shared" si="18"/>
        <v>0</v>
      </c>
      <c r="G589" s="74">
        <f ca="1" t="shared" si="19"/>
        <v>0</v>
      </c>
    </row>
    <row r="590" s="36" customFormat="1" ht="15" spans="1:7">
      <c r="A590" s="132" t="s">
        <v>1066</v>
      </c>
      <c r="B590" s="133" t="s">
        <v>216</v>
      </c>
      <c r="C590" s="134"/>
      <c r="D590" s="135"/>
      <c r="E590" s="135"/>
      <c r="F590" s="74">
        <f ca="1" t="shared" si="18"/>
        <v>0</v>
      </c>
      <c r="G590" s="74">
        <f ca="1" t="shared" si="19"/>
        <v>0</v>
      </c>
    </row>
    <row r="591" s="36" customFormat="1" ht="15" spans="1:7">
      <c r="A591" s="132" t="s">
        <v>1067</v>
      </c>
      <c r="B591" s="133" t="s">
        <v>127</v>
      </c>
      <c r="C591" s="134"/>
      <c r="D591" s="135"/>
      <c r="E591" s="135"/>
      <c r="F591" s="74">
        <f ca="1" t="shared" si="18"/>
        <v>0</v>
      </c>
      <c r="G591" s="74">
        <f ca="1" t="shared" si="19"/>
        <v>0</v>
      </c>
    </row>
    <row r="592" s="36" customFormat="1" ht="15" spans="1:7">
      <c r="A592" s="132" t="s">
        <v>1068</v>
      </c>
      <c r="B592" s="133" t="s">
        <v>1069</v>
      </c>
      <c r="C592" s="134">
        <v>50</v>
      </c>
      <c r="D592" s="135">
        <v>103</v>
      </c>
      <c r="E592" s="135">
        <v>110</v>
      </c>
      <c r="F592" s="74">
        <f ca="1" t="shared" si="18"/>
        <v>2.2</v>
      </c>
      <c r="G592" s="74">
        <f ca="1" t="shared" si="19"/>
        <v>1.06796116504854</v>
      </c>
    </row>
    <row r="593" s="36" customFormat="1" ht="15" spans="1:7">
      <c r="A593" s="132" t="s">
        <v>1070</v>
      </c>
      <c r="B593" s="133" t="s">
        <v>1071</v>
      </c>
      <c r="C593" s="134">
        <v>50</v>
      </c>
      <c r="D593" s="135">
        <v>74</v>
      </c>
      <c r="E593" s="135">
        <v>100</v>
      </c>
      <c r="F593" s="74">
        <f ca="1" t="shared" si="18"/>
        <v>2</v>
      </c>
      <c r="G593" s="74">
        <f ca="1" t="shared" si="19"/>
        <v>1.35135135135135</v>
      </c>
    </row>
    <row r="594" s="36" customFormat="1" ht="15" spans="1:7">
      <c r="A594" s="132" t="s">
        <v>1072</v>
      </c>
      <c r="B594" s="133" t="s">
        <v>1073</v>
      </c>
      <c r="C594" s="134"/>
      <c r="D594" s="135"/>
      <c r="E594" s="135"/>
      <c r="F594" s="74">
        <f ca="1" t="shared" si="18"/>
        <v>0</v>
      </c>
      <c r="G594" s="74">
        <f ca="1" t="shared" si="19"/>
        <v>0</v>
      </c>
    </row>
    <row r="595" s="36" customFormat="1" ht="15" spans="1:7">
      <c r="A595" s="132" t="s">
        <v>1074</v>
      </c>
      <c r="B595" s="133" t="s">
        <v>1075</v>
      </c>
      <c r="C595" s="134">
        <v>5206</v>
      </c>
      <c r="D595" s="135">
        <v>5725</v>
      </c>
      <c r="E595" s="135">
        <v>3121</v>
      </c>
      <c r="F595" s="74">
        <f ca="1" t="shared" si="18"/>
        <v>0.599500576258164</v>
      </c>
      <c r="G595" s="74">
        <f ca="1" t="shared" si="19"/>
        <v>0.545152838427948</v>
      </c>
    </row>
    <row r="596" s="36" customFormat="1" ht="15" spans="1:7">
      <c r="A596" s="132" t="s">
        <v>1076</v>
      </c>
      <c r="B596" s="133" t="s">
        <v>121</v>
      </c>
      <c r="C596" s="134">
        <v>700</v>
      </c>
      <c r="D596" s="135">
        <v>687</v>
      </c>
      <c r="E596" s="135">
        <v>700</v>
      </c>
      <c r="F596" s="74">
        <f ca="1" t="shared" si="18"/>
        <v>1</v>
      </c>
      <c r="G596" s="74">
        <f ca="1" t="shared" si="19"/>
        <v>1.01892285298399</v>
      </c>
    </row>
    <row r="597" s="36" customFormat="1" ht="15" spans="1:7">
      <c r="A597" s="132" t="s">
        <v>1077</v>
      </c>
      <c r="B597" s="133" t="s">
        <v>123</v>
      </c>
      <c r="C597" s="134">
        <v>50</v>
      </c>
      <c r="D597" s="135"/>
      <c r="E597" s="135"/>
      <c r="F597" s="74">
        <f ca="1" t="shared" si="18"/>
        <v>0</v>
      </c>
      <c r="G597" s="74">
        <f ca="1" t="shared" si="19"/>
        <v>0</v>
      </c>
    </row>
    <row r="598" s="36" customFormat="1" ht="15" spans="1:7">
      <c r="A598" s="132" t="s">
        <v>1078</v>
      </c>
      <c r="B598" s="133" t="s">
        <v>125</v>
      </c>
      <c r="C598" s="134"/>
      <c r="D598" s="135"/>
      <c r="E598" s="135"/>
      <c r="F598" s="74">
        <f ca="1" t="shared" si="18"/>
        <v>0</v>
      </c>
      <c r="G598" s="74">
        <f ca="1" t="shared" si="19"/>
        <v>0</v>
      </c>
    </row>
    <row r="599" s="36" customFormat="1" ht="15" spans="1:7">
      <c r="A599" s="132" t="s">
        <v>1079</v>
      </c>
      <c r="B599" s="133" t="s">
        <v>1080</v>
      </c>
      <c r="C599" s="134">
        <v>500</v>
      </c>
      <c r="D599" s="135">
        <v>159</v>
      </c>
      <c r="E599" s="135">
        <v>200</v>
      </c>
      <c r="F599" s="74">
        <f ca="1" t="shared" si="18"/>
        <v>0.4</v>
      </c>
      <c r="G599" s="74">
        <f ca="1" t="shared" si="19"/>
        <v>1.25786163522013</v>
      </c>
    </row>
    <row r="600" s="36" customFormat="1" ht="15" spans="1:7">
      <c r="A600" s="132" t="s">
        <v>1081</v>
      </c>
      <c r="B600" s="133" t="s">
        <v>1082</v>
      </c>
      <c r="C600" s="134">
        <v>1500</v>
      </c>
      <c r="D600" s="135">
        <v>1140</v>
      </c>
      <c r="E600" s="135">
        <v>1300</v>
      </c>
      <c r="F600" s="74">
        <f ca="1" t="shared" si="18"/>
        <v>0.866666666666667</v>
      </c>
      <c r="G600" s="74">
        <f ca="1" t="shared" si="19"/>
        <v>1.14035087719298</v>
      </c>
    </row>
    <row r="601" s="36" customFormat="1" ht="15" spans="1:7">
      <c r="A601" s="132" t="s">
        <v>1083</v>
      </c>
      <c r="B601" s="133" t="s">
        <v>1084</v>
      </c>
      <c r="C601" s="134">
        <v>10</v>
      </c>
      <c r="D601" s="135">
        <v>99</v>
      </c>
      <c r="E601" s="135">
        <v>100</v>
      </c>
      <c r="F601" s="74">
        <f ca="1" t="shared" si="18"/>
        <v>10</v>
      </c>
      <c r="G601" s="74">
        <f ca="1" t="shared" si="19"/>
        <v>1.01010101010101</v>
      </c>
    </row>
    <row r="602" s="36" customFormat="1" ht="15" spans="1:7">
      <c r="A602" s="132" t="s">
        <v>1085</v>
      </c>
      <c r="B602" s="133" t="s">
        <v>1086</v>
      </c>
      <c r="C602" s="134"/>
      <c r="D602" s="135"/>
      <c r="E602" s="135"/>
      <c r="F602" s="74">
        <f ca="1" t="shared" si="18"/>
        <v>0</v>
      </c>
      <c r="G602" s="74">
        <f ca="1" t="shared" si="19"/>
        <v>0</v>
      </c>
    </row>
    <row r="603" s="36" customFormat="1" ht="15" spans="1:7">
      <c r="A603" s="132" t="s">
        <v>1087</v>
      </c>
      <c r="B603" s="133" t="s">
        <v>1088</v>
      </c>
      <c r="C603" s="134"/>
      <c r="D603" s="135"/>
      <c r="E603" s="135"/>
      <c r="F603" s="74">
        <f ca="1" t="shared" si="18"/>
        <v>0</v>
      </c>
      <c r="G603" s="74">
        <f ca="1" t="shared" si="19"/>
        <v>0</v>
      </c>
    </row>
    <row r="604" s="36" customFormat="1" ht="15" spans="1:7">
      <c r="A604" s="132" t="s">
        <v>1089</v>
      </c>
      <c r="B604" s="133" t="s">
        <v>1090</v>
      </c>
      <c r="C604" s="134"/>
      <c r="D604" s="135"/>
      <c r="E604" s="135"/>
      <c r="F604" s="74">
        <f ca="1" t="shared" si="18"/>
        <v>0</v>
      </c>
      <c r="G604" s="74">
        <f ca="1" t="shared" si="19"/>
        <v>0</v>
      </c>
    </row>
    <row r="605" s="36" customFormat="1" ht="15" spans="1:7">
      <c r="A605" s="132" t="s">
        <v>1091</v>
      </c>
      <c r="B605" s="133" t="s">
        <v>1092</v>
      </c>
      <c r="C605" s="134">
        <v>63</v>
      </c>
      <c r="D605" s="135">
        <v>170</v>
      </c>
      <c r="E605" s="135">
        <v>200</v>
      </c>
      <c r="F605" s="74">
        <f ca="1" t="shared" si="18"/>
        <v>3.17460317460317</v>
      </c>
      <c r="G605" s="74">
        <f ca="1" t="shared" si="19"/>
        <v>1.17647058823529</v>
      </c>
    </row>
    <row r="606" s="36" customFormat="1" ht="15" spans="1:7">
      <c r="A606" s="132" t="s">
        <v>1093</v>
      </c>
      <c r="B606" s="133" t="s">
        <v>1094</v>
      </c>
      <c r="C606" s="134"/>
      <c r="D606" s="135"/>
      <c r="E606" s="135"/>
      <c r="F606" s="74">
        <f ca="1" t="shared" si="18"/>
        <v>0</v>
      </c>
      <c r="G606" s="74">
        <f ca="1" t="shared" si="19"/>
        <v>0</v>
      </c>
    </row>
    <row r="607" s="36" customFormat="1" ht="15" spans="1:7">
      <c r="A607" s="132" t="s">
        <v>1095</v>
      </c>
      <c r="B607" s="133" t="s">
        <v>1096</v>
      </c>
      <c r="C607" s="134"/>
      <c r="D607" s="135"/>
      <c r="E607" s="135"/>
      <c r="F607" s="74">
        <f ca="1" t="shared" si="18"/>
        <v>0</v>
      </c>
      <c r="G607" s="74">
        <f ca="1" t="shared" si="19"/>
        <v>0</v>
      </c>
    </row>
    <row r="608" s="36" customFormat="1" ht="15" spans="1:7">
      <c r="A608" s="132" t="s">
        <v>1097</v>
      </c>
      <c r="B608" s="133" t="s">
        <v>1098</v>
      </c>
      <c r="C608" s="134"/>
      <c r="D608" s="135"/>
      <c r="E608" s="135"/>
      <c r="F608" s="74">
        <f ca="1" t="shared" si="18"/>
        <v>0</v>
      </c>
      <c r="G608" s="74">
        <f ca="1" t="shared" si="19"/>
        <v>0</v>
      </c>
    </row>
    <row r="609" s="36" customFormat="1" ht="15" spans="1:7">
      <c r="A609" s="132" t="s">
        <v>1099</v>
      </c>
      <c r="B609" s="133" t="s">
        <v>1100</v>
      </c>
      <c r="C609" s="134"/>
      <c r="D609" s="135"/>
      <c r="E609" s="135"/>
      <c r="F609" s="74">
        <f ca="1" t="shared" si="18"/>
        <v>0</v>
      </c>
      <c r="G609" s="74">
        <f ca="1" t="shared" si="19"/>
        <v>0</v>
      </c>
    </row>
    <row r="610" s="36" customFormat="1" ht="15" spans="1:7">
      <c r="A610" s="132" t="s">
        <v>1101</v>
      </c>
      <c r="B610" s="133" t="s">
        <v>1102</v>
      </c>
      <c r="C610" s="134"/>
      <c r="D610" s="135"/>
      <c r="E610" s="135"/>
      <c r="F610" s="74">
        <f ca="1" t="shared" si="18"/>
        <v>0</v>
      </c>
      <c r="G610" s="74">
        <f ca="1" t="shared" si="19"/>
        <v>0</v>
      </c>
    </row>
    <row r="611" s="36" customFormat="1" ht="15" spans="1:7">
      <c r="A611" s="132" t="s">
        <v>1103</v>
      </c>
      <c r="B611" s="133" t="s">
        <v>1104</v>
      </c>
      <c r="C611" s="134"/>
      <c r="D611" s="135"/>
      <c r="E611" s="135"/>
      <c r="F611" s="74">
        <f ca="1" t="shared" si="18"/>
        <v>0</v>
      </c>
      <c r="G611" s="74">
        <f ca="1" t="shared" si="19"/>
        <v>0</v>
      </c>
    </row>
    <row r="612" s="36" customFormat="1" ht="15" spans="1:7">
      <c r="A612" s="132" t="s">
        <v>1105</v>
      </c>
      <c r="B612" s="133" t="s">
        <v>1106</v>
      </c>
      <c r="C612" s="134"/>
      <c r="D612" s="135"/>
      <c r="E612" s="135"/>
      <c r="F612" s="74">
        <f ca="1" t="shared" si="18"/>
        <v>0</v>
      </c>
      <c r="G612" s="74">
        <f ca="1" t="shared" si="19"/>
        <v>0</v>
      </c>
    </row>
    <row r="613" s="36" customFormat="1" ht="15" spans="1:7">
      <c r="A613" s="132" t="s">
        <v>1107</v>
      </c>
      <c r="B613" s="133" t="s">
        <v>1108</v>
      </c>
      <c r="C613" s="134">
        <v>800</v>
      </c>
      <c r="D613" s="135">
        <v>459</v>
      </c>
      <c r="E613" s="135">
        <v>500</v>
      </c>
      <c r="F613" s="74">
        <f ca="1" t="shared" si="18"/>
        <v>0.625</v>
      </c>
      <c r="G613" s="74">
        <f ca="1" t="shared" si="19"/>
        <v>1.08932461873638</v>
      </c>
    </row>
    <row r="614" s="36" customFormat="1" ht="15" spans="1:7">
      <c r="A614" s="132" t="s">
        <v>1109</v>
      </c>
      <c r="B614" s="133" t="s">
        <v>1110</v>
      </c>
      <c r="C614" s="134"/>
      <c r="D614" s="135"/>
      <c r="E614" s="135"/>
      <c r="F614" s="74">
        <f ca="1" t="shared" si="18"/>
        <v>0</v>
      </c>
      <c r="G614" s="74">
        <f ca="1" t="shared" si="19"/>
        <v>0</v>
      </c>
    </row>
    <row r="615" s="36" customFormat="1" ht="15" spans="1:7">
      <c r="A615" s="132" t="s">
        <v>1111</v>
      </c>
      <c r="B615" s="144" t="s">
        <v>1112</v>
      </c>
      <c r="C615" s="134">
        <v>900</v>
      </c>
      <c r="D615" s="135">
        <v>1166</v>
      </c>
      <c r="E615" s="135">
        <v>1200</v>
      </c>
      <c r="F615" s="74">
        <f ca="1" t="shared" si="18"/>
        <v>1.33333333333333</v>
      </c>
      <c r="G615" s="74">
        <f ca="1" t="shared" si="19"/>
        <v>1.02915951972556</v>
      </c>
    </row>
    <row r="616" s="36" customFormat="1" ht="15" spans="1:7">
      <c r="A616" s="132" t="s">
        <v>1113</v>
      </c>
      <c r="B616" s="144" t="s">
        <v>1114</v>
      </c>
      <c r="C616" s="134">
        <v>1000</v>
      </c>
      <c r="D616" s="135">
        <v>719</v>
      </c>
      <c r="E616" s="135">
        <v>800</v>
      </c>
      <c r="F616" s="74">
        <f ca="1" t="shared" si="18"/>
        <v>0.8</v>
      </c>
      <c r="G616" s="74">
        <f ca="1" t="shared" si="19"/>
        <v>1.11265646731572</v>
      </c>
    </row>
    <row r="617" s="36" customFormat="1" ht="15" spans="1:7">
      <c r="A617" s="132" t="s">
        <v>1115</v>
      </c>
      <c r="B617" s="144" t="s">
        <v>1116</v>
      </c>
      <c r="C617" s="134">
        <v>600</v>
      </c>
      <c r="D617" s="135">
        <v>1046</v>
      </c>
      <c r="E617" s="135">
        <v>1100</v>
      </c>
      <c r="F617" s="74">
        <f ca="1" t="shared" si="18"/>
        <v>1.83333333333333</v>
      </c>
      <c r="G617" s="74">
        <f ca="1" t="shared" si="19"/>
        <v>1.05162523900574</v>
      </c>
    </row>
    <row r="618" s="36" customFormat="1" ht="15" spans="1:7">
      <c r="A618" s="132" t="s">
        <v>1117</v>
      </c>
      <c r="B618" s="144" t="s">
        <v>1118</v>
      </c>
      <c r="C618" s="134">
        <v>200</v>
      </c>
      <c r="D618" s="135">
        <v>4</v>
      </c>
      <c r="E618" s="135">
        <v>5</v>
      </c>
      <c r="F618" s="74">
        <f ca="1" t="shared" si="18"/>
        <v>0.025</v>
      </c>
      <c r="G618" s="74">
        <f ca="1" t="shared" si="19"/>
        <v>1.25</v>
      </c>
    </row>
    <row r="619" s="36" customFormat="1" ht="15" spans="1:7">
      <c r="A619" s="132" t="s">
        <v>1119</v>
      </c>
      <c r="B619" s="144" t="s">
        <v>1120</v>
      </c>
      <c r="C619" s="134"/>
      <c r="D619" s="135"/>
      <c r="E619" s="135"/>
      <c r="F619" s="74">
        <f ca="1" t="shared" si="18"/>
        <v>0</v>
      </c>
      <c r="G619" s="74">
        <f ca="1" t="shared" si="19"/>
        <v>0</v>
      </c>
    </row>
    <row r="620" s="36" customFormat="1" ht="15" spans="1:7">
      <c r="A620" s="132" t="s">
        <v>1121</v>
      </c>
      <c r="B620" s="144" t="s">
        <v>1122</v>
      </c>
      <c r="C620" s="134"/>
      <c r="D620" s="135"/>
      <c r="E620" s="135"/>
      <c r="F620" s="74">
        <f ca="1" t="shared" si="18"/>
        <v>0</v>
      </c>
      <c r="G620" s="74">
        <f ca="1" t="shared" si="19"/>
        <v>0</v>
      </c>
    </row>
    <row r="621" s="36" customFormat="1" ht="15" spans="1:7">
      <c r="A621" s="132" t="s">
        <v>1123</v>
      </c>
      <c r="B621" s="144" t="s">
        <v>1124</v>
      </c>
      <c r="C621" s="134">
        <v>301</v>
      </c>
      <c r="D621" s="135">
        <v>278</v>
      </c>
      <c r="E621" s="135">
        <v>300</v>
      </c>
      <c r="F621" s="74">
        <f ca="1" t="shared" si="18"/>
        <v>0.996677740863787</v>
      </c>
      <c r="G621" s="74">
        <f ca="1" t="shared" si="19"/>
        <v>1.07913669064748</v>
      </c>
    </row>
    <row r="622" s="36" customFormat="1" ht="15" spans="1:7">
      <c r="A622" s="132" t="s">
        <v>1125</v>
      </c>
      <c r="B622" s="144" t="s">
        <v>1126</v>
      </c>
      <c r="C622" s="134"/>
      <c r="D622" s="135"/>
      <c r="E622" s="135"/>
      <c r="F622" s="74">
        <f ca="1" t="shared" si="18"/>
        <v>0</v>
      </c>
      <c r="G622" s="74">
        <f ca="1" t="shared" si="19"/>
        <v>0</v>
      </c>
    </row>
    <row r="623" s="36" customFormat="1" ht="15" spans="1:7">
      <c r="A623" s="132" t="s">
        <v>1127</v>
      </c>
      <c r="B623" s="144" t="s">
        <v>1128</v>
      </c>
      <c r="C623" s="134"/>
      <c r="D623" s="135"/>
      <c r="E623" s="135"/>
      <c r="F623" s="74">
        <f ca="1" t="shared" si="18"/>
        <v>0</v>
      </c>
      <c r="G623" s="74">
        <f ca="1" t="shared" si="19"/>
        <v>0</v>
      </c>
    </row>
    <row r="624" s="36" customFormat="1" ht="15" spans="1:7">
      <c r="A624" s="132" t="s">
        <v>1129</v>
      </c>
      <c r="B624" s="144" t="s">
        <v>1130</v>
      </c>
      <c r="C624" s="134">
        <v>6000</v>
      </c>
      <c r="D624" s="135">
        <v>5902</v>
      </c>
      <c r="E624" s="135">
        <v>6000</v>
      </c>
      <c r="F624" s="74">
        <f ca="1" t="shared" si="18"/>
        <v>1</v>
      </c>
      <c r="G624" s="74">
        <f ca="1" t="shared" si="19"/>
        <v>1.01660454083362</v>
      </c>
    </row>
    <row r="625" s="36" customFormat="1" ht="15" spans="1:7">
      <c r="A625" s="132" t="s">
        <v>1131</v>
      </c>
      <c r="B625" s="144" t="s">
        <v>1132</v>
      </c>
      <c r="C625" s="134">
        <v>200</v>
      </c>
      <c r="D625" s="135">
        <v>289</v>
      </c>
      <c r="E625" s="135">
        <v>300</v>
      </c>
      <c r="F625" s="74">
        <f ca="1" t="shared" si="18"/>
        <v>1.5</v>
      </c>
      <c r="G625" s="74">
        <f ca="1" t="shared" si="19"/>
        <v>1.03806228373702</v>
      </c>
    </row>
    <row r="626" s="36" customFormat="1" ht="15" spans="1:7">
      <c r="A626" s="132" t="s">
        <v>1133</v>
      </c>
      <c r="B626" s="144" t="s">
        <v>1134</v>
      </c>
      <c r="C626" s="134">
        <v>3000</v>
      </c>
      <c r="D626" s="135">
        <v>2796</v>
      </c>
      <c r="E626" s="135">
        <v>3000</v>
      </c>
      <c r="F626" s="74">
        <f ca="1" t="shared" si="18"/>
        <v>1</v>
      </c>
      <c r="G626" s="74">
        <f ca="1" t="shared" si="19"/>
        <v>1.07296137339056</v>
      </c>
    </row>
    <row r="627" s="36" customFormat="1" ht="15" spans="1:7">
      <c r="A627" s="132" t="s">
        <v>1135</v>
      </c>
      <c r="B627" s="144" t="s">
        <v>1136</v>
      </c>
      <c r="C627" s="134">
        <v>1000</v>
      </c>
      <c r="D627" s="135">
        <v>1422</v>
      </c>
      <c r="E627" s="135">
        <v>1600</v>
      </c>
      <c r="F627" s="74">
        <f ca="1" t="shared" si="18"/>
        <v>1.6</v>
      </c>
      <c r="G627" s="74">
        <f ca="1" t="shared" si="19"/>
        <v>1.12517580872011</v>
      </c>
    </row>
    <row r="628" s="36" customFormat="1" ht="15" spans="1:7">
      <c r="A628" s="132" t="s">
        <v>1137</v>
      </c>
      <c r="B628" s="144" t="s">
        <v>1138</v>
      </c>
      <c r="C628" s="134">
        <v>100</v>
      </c>
      <c r="D628" s="135">
        <v>9</v>
      </c>
      <c r="E628" s="135">
        <v>10</v>
      </c>
      <c r="F628" s="74">
        <f ca="1" t="shared" si="18"/>
        <v>0.1</v>
      </c>
      <c r="G628" s="74">
        <f ca="1" t="shared" si="19"/>
        <v>1.11111111111111</v>
      </c>
    </row>
    <row r="629" s="36" customFormat="1" ht="15" spans="1:7">
      <c r="A629" s="132" t="s">
        <v>1139</v>
      </c>
      <c r="B629" s="144" t="s">
        <v>1140</v>
      </c>
      <c r="C629" s="134">
        <v>2400</v>
      </c>
      <c r="D629" s="135">
        <v>2366</v>
      </c>
      <c r="E629" s="135">
        <v>2500</v>
      </c>
      <c r="F629" s="74">
        <f ca="1" t="shared" si="18"/>
        <v>1.04166666666667</v>
      </c>
      <c r="G629" s="74">
        <f ca="1" t="shared" si="19"/>
        <v>1.05663567202029</v>
      </c>
    </row>
    <row r="630" s="36" customFormat="1" ht="15" spans="1:7">
      <c r="A630" s="132" t="s">
        <v>1141</v>
      </c>
      <c r="B630" s="144" t="s">
        <v>1142</v>
      </c>
      <c r="C630" s="134">
        <v>50</v>
      </c>
      <c r="D630" s="135">
        <v>66</v>
      </c>
      <c r="E630" s="135">
        <v>80</v>
      </c>
      <c r="F630" s="74">
        <f ca="1" t="shared" si="18"/>
        <v>1.6</v>
      </c>
      <c r="G630" s="74">
        <f ca="1" t="shared" si="19"/>
        <v>1.21212121212121</v>
      </c>
    </row>
    <row r="631" s="36" customFormat="1" ht="15" spans="1:7">
      <c r="A631" s="132" t="s">
        <v>1143</v>
      </c>
      <c r="B631" s="144" t="s">
        <v>1144</v>
      </c>
      <c r="C631" s="134">
        <v>1400</v>
      </c>
      <c r="D631" s="135">
        <v>1128</v>
      </c>
      <c r="E631" s="135">
        <v>1200</v>
      </c>
      <c r="F631" s="74">
        <f ca="1" t="shared" si="18"/>
        <v>0.857142857142857</v>
      </c>
      <c r="G631" s="74">
        <f ca="1" t="shared" si="19"/>
        <v>1.06382978723404</v>
      </c>
    </row>
    <row r="632" s="36" customFormat="1" ht="15" spans="1:7">
      <c r="A632" s="132" t="s">
        <v>1145</v>
      </c>
      <c r="B632" s="144" t="s">
        <v>1146</v>
      </c>
      <c r="C632" s="134">
        <v>3000</v>
      </c>
      <c r="D632" s="135">
        <v>4787</v>
      </c>
      <c r="E632" s="135">
        <v>5000</v>
      </c>
      <c r="F632" s="74">
        <f ca="1" t="shared" si="18"/>
        <v>1.66666666666667</v>
      </c>
      <c r="G632" s="74">
        <f ca="1" t="shared" si="19"/>
        <v>1.04449550866931</v>
      </c>
    </row>
    <row r="633" s="36" customFormat="1" ht="15" spans="1:7">
      <c r="A633" s="132" t="s">
        <v>1147</v>
      </c>
      <c r="B633" s="144" t="s">
        <v>1148</v>
      </c>
      <c r="C633" s="134"/>
      <c r="D633" s="135"/>
      <c r="E633" s="135"/>
      <c r="F633" s="74">
        <f ca="1" t="shared" si="18"/>
        <v>0</v>
      </c>
      <c r="G633" s="74">
        <f ca="1" t="shared" si="19"/>
        <v>0</v>
      </c>
    </row>
    <row r="634" s="36" customFormat="1" ht="15" spans="1:7">
      <c r="A634" s="132" t="s">
        <v>1149</v>
      </c>
      <c r="B634" s="144" t="s">
        <v>1150</v>
      </c>
      <c r="C634" s="134"/>
      <c r="D634" s="135"/>
      <c r="E634" s="135"/>
      <c r="F634" s="74">
        <f ca="1" t="shared" si="18"/>
        <v>0</v>
      </c>
      <c r="G634" s="74">
        <f ca="1" t="shared" si="19"/>
        <v>0</v>
      </c>
    </row>
    <row r="635" s="36" customFormat="1" ht="15" spans="1:7">
      <c r="A635" s="132" t="s">
        <v>1151</v>
      </c>
      <c r="B635" s="144" t="s">
        <v>1152</v>
      </c>
      <c r="C635" s="134"/>
      <c r="D635" s="135"/>
      <c r="E635" s="135"/>
      <c r="F635" s="74">
        <f ca="1" t="shared" si="18"/>
        <v>0</v>
      </c>
      <c r="G635" s="74">
        <f ca="1" t="shared" si="19"/>
        <v>0</v>
      </c>
    </row>
    <row r="636" s="36" customFormat="1" ht="15" spans="1:7">
      <c r="A636" s="132" t="s">
        <v>1153</v>
      </c>
      <c r="B636" s="144" t="s">
        <v>1154</v>
      </c>
      <c r="C636" s="134">
        <v>5000</v>
      </c>
      <c r="D636" s="135">
        <v>1773</v>
      </c>
      <c r="E636" s="135">
        <v>1800</v>
      </c>
      <c r="F636" s="74">
        <f ca="1" t="shared" si="18"/>
        <v>0.36</v>
      </c>
      <c r="G636" s="74">
        <f ca="1" t="shared" si="19"/>
        <v>1.01522842639594</v>
      </c>
    </row>
    <row r="637" s="36" customFormat="1" ht="15" spans="1:7">
      <c r="A637" s="132" t="s">
        <v>1155</v>
      </c>
      <c r="B637" s="144" t="s">
        <v>1156</v>
      </c>
      <c r="C637" s="134"/>
      <c r="D637" s="135"/>
      <c r="E637" s="135"/>
      <c r="F637" s="74">
        <f ca="1" t="shared" si="18"/>
        <v>0</v>
      </c>
      <c r="G637" s="74">
        <f ca="1" t="shared" si="19"/>
        <v>0</v>
      </c>
    </row>
    <row r="638" s="36" customFormat="1" ht="15" spans="1:7">
      <c r="A638" s="132" t="s">
        <v>1157</v>
      </c>
      <c r="B638" s="144" t="s">
        <v>1158</v>
      </c>
      <c r="C638" s="134">
        <v>5500</v>
      </c>
      <c r="D638" s="135">
        <v>4829</v>
      </c>
      <c r="E638" s="135">
        <v>5000</v>
      </c>
      <c r="F638" s="74">
        <f ca="1" t="shared" si="18"/>
        <v>0.909090909090909</v>
      </c>
      <c r="G638" s="74">
        <f ca="1" t="shared" si="19"/>
        <v>1.0354110581901</v>
      </c>
    </row>
    <row r="639" s="36" customFormat="1" ht="15" spans="1:7">
      <c r="A639" s="132" t="s">
        <v>1159</v>
      </c>
      <c r="B639" s="144" t="s">
        <v>1160</v>
      </c>
      <c r="C639" s="134"/>
      <c r="D639" s="135"/>
      <c r="E639" s="135"/>
      <c r="F639" s="74">
        <f ca="1" t="shared" si="18"/>
        <v>0</v>
      </c>
      <c r="G639" s="74">
        <f ca="1" t="shared" si="19"/>
        <v>0</v>
      </c>
    </row>
    <row r="640" s="36" customFormat="1" ht="15" spans="1:7">
      <c r="A640" s="132" t="s">
        <v>1161</v>
      </c>
      <c r="B640" s="144" t="s">
        <v>1162</v>
      </c>
      <c r="C640" s="134"/>
      <c r="D640" s="135"/>
      <c r="E640" s="135"/>
      <c r="F640" s="74">
        <f ca="1" t="shared" si="18"/>
        <v>0</v>
      </c>
      <c r="G640" s="74">
        <f ca="1" t="shared" si="19"/>
        <v>0</v>
      </c>
    </row>
    <row r="641" s="36" customFormat="1" ht="15" spans="1:7">
      <c r="A641" s="132" t="s">
        <v>1163</v>
      </c>
      <c r="B641" s="144" t="s">
        <v>1164</v>
      </c>
      <c r="C641" s="134">
        <v>700</v>
      </c>
      <c r="D641" s="135">
        <v>772</v>
      </c>
      <c r="E641" s="135">
        <v>800</v>
      </c>
      <c r="F641" s="74">
        <f ca="1" t="shared" si="18"/>
        <v>1.14285714285714</v>
      </c>
      <c r="G641" s="74">
        <f ca="1" t="shared" si="19"/>
        <v>1.03626943005181</v>
      </c>
    </row>
    <row r="642" s="36" customFormat="1" ht="15" spans="1:7">
      <c r="A642" s="132" t="s">
        <v>1165</v>
      </c>
      <c r="B642" s="144" t="s">
        <v>1166</v>
      </c>
      <c r="C642" s="134"/>
      <c r="D642" s="135"/>
      <c r="E642" s="135"/>
      <c r="F642" s="74">
        <f ca="1" t="shared" si="18"/>
        <v>0</v>
      </c>
      <c r="G642" s="74">
        <f ca="1" t="shared" si="19"/>
        <v>0</v>
      </c>
    </row>
    <row r="643" s="36" customFormat="1" ht="15" spans="1:7">
      <c r="A643" s="132" t="s">
        <v>1167</v>
      </c>
      <c r="B643" s="144" t="s">
        <v>121</v>
      </c>
      <c r="C643" s="134">
        <v>100</v>
      </c>
      <c r="D643" s="135">
        <v>162</v>
      </c>
      <c r="E643" s="135">
        <v>200</v>
      </c>
      <c r="F643" s="74">
        <f ca="1" t="shared" si="18"/>
        <v>2</v>
      </c>
      <c r="G643" s="74">
        <f ca="1" t="shared" si="19"/>
        <v>1.23456790123457</v>
      </c>
    </row>
    <row r="644" s="36" customFormat="1" ht="15" spans="1:7">
      <c r="A644" s="132" t="s">
        <v>1168</v>
      </c>
      <c r="B644" s="144" t="s">
        <v>123</v>
      </c>
      <c r="C644" s="134">
        <v>1</v>
      </c>
      <c r="D644" s="135"/>
      <c r="E644" s="135"/>
      <c r="F644" s="74">
        <f ca="1" t="shared" si="18"/>
        <v>0</v>
      </c>
      <c r="G644" s="74">
        <f ca="1" t="shared" si="19"/>
        <v>0</v>
      </c>
    </row>
    <row r="645" s="36" customFormat="1" ht="15" spans="1:7">
      <c r="A645" s="132" t="s">
        <v>1169</v>
      </c>
      <c r="B645" s="144" t="s">
        <v>125</v>
      </c>
      <c r="C645" s="134"/>
      <c r="D645" s="135"/>
      <c r="E645" s="135"/>
      <c r="F645" s="74">
        <f ca="1" t="shared" si="18"/>
        <v>0</v>
      </c>
      <c r="G645" s="74">
        <f ca="1" t="shared" si="19"/>
        <v>0</v>
      </c>
    </row>
    <row r="646" s="36" customFormat="1" ht="15" spans="1:7">
      <c r="A646" s="217" t="s">
        <v>1170</v>
      </c>
      <c r="B646" s="144" t="s">
        <v>216</v>
      </c>
      <c r="C646" s="134"/>
      <c r="D646" s="135"/>
      <c r="E646" s="135"/>
      <c r="F646" s="74">
        <f ca="1" t="shared" si="18"/>
        <v>0</v>
      </c>
      <c r="G646" s="74">
        <f ca="1" t="shared" si="19"/>
        <v>0</v>
      </c>
    </row>
    <row r="647" s="36" customFormat="1" ht="15" spans="1:7">
      <c r="A647" s="217" t="s">
        <v>1171</v>
      </c>
      <c r="B647" s="144" t="s">
        <v>1172</v>
      </c>
      <c r="C647" s="134"/>
      <c r="D647" s="135"/>
      <c r="E647" s="135"/>
      <c r="F647" s="74">
        <f ca="1" t="shared" si="18"/>
        <v>0</v>
      </c>
      <c r="G647" s="74">
        <f ca="1" t="shared" si="19"/>
        <v>0</v>
      </c>
    </row>
    <row r="648" s="36" customFormat="1" ht="15" spans="1:7">
      <c r="A648" s="217" t="s">
        <v>1173</v>
      </c>
      <c r="B648" s="144" t="s">
        <v>1174</v>
      </c>
      <c r="C648" s="134">
        <v>500</v>
      </c>
      <c r="D648" s="135">
        <v>5737</v>
      </c>
      <c r="E648" s="135">
        <v>6000</v>
      </c>
      <c r="F648" s="74">
        <f ca="1" t="shared" si="18"/>
        <v>12</v>
      </c>
      <c r="G648" s="74">
        <f ca="1" t="shared" si="19"/>
        <v>1.0458427749695</v>
      </c>
    </row>
    <row r="649" s="36" customFormat="1" ht="15" spans="1:7">
      <c r="A649" s="217" t="s">
        <v>1175</v>
      </c>
      <c r="B649" s="144" t="s">
        <v>127</v>
      </c>
      <c r="C649" s="134"/>
      <c r="D649" s="135"/>
      <c r="E649" s="135"/>
      <c r="F649" s="74">
        <f ca="1" t="shared" si="18"/>
        <v>0</v>
      </c>
      <c r="G649" s="74">
        <f ca="1" t="shared" si="19"/>
        <v>0</v>
      </c>
    </row>
    <row r="650" s="36" customFormat="1" ht="15" spans="1:7">
      <c r="A650" s="217" t="s">
        <v>1176</v>
      </c>
      <c r="B650" s="144" t="s">
        <v>1177</v>
      </c>
      <c r="C650" s="134">
        <v>100</v>
      </c>
      <c r="D650" s="135">
        <v>62</v>
      </c>
      <c r="E650" s="135">
        <v>70</v>
      </c>
      <c r="F650" s="74">
        <f ca="1" t="shared" si="18"/>
        <v>0.7</v>
      </c>
      <c r="G650" s="74">
        <f ca="1" t="shared" si="19"/>
        <v>1.12903225806452</v>
      </c>
    </row>
    <row r="651" s="36" customFormat="1" ht="15" spans="1:7">
      <c r="A651" s="217" t="s">
        <v>1178</v>
      </c>
      <c r="B651" s="144" t="s">
        <v>121</v>
      </c>
      <c r="C651" s="134"/>
      <c r="D651" s="135"/>
      <c r="E651" s="135"/>
      <c r="F651" s="74">
        <f ca="1" t="shared" ref="F651:F714" si="20">IFERROR(OFFSET(F651,0,-1)/OFFSET(F651,0,-3),)</f>
        <v>0</v>
      </c>
      <c r="G651" s="74">
        <f ca="1" t="shared" ref="G651:G714" si="21">IFERROR(OFFSET(F651,0,-1)/OFFSET(F651,0,-2),)</f>
        <v>0</v>
      </c>
    </row>
    <row r="652" s="36" customFormat="1" ht="15" spans="1:7">
      <c r="A652" s="217" t="s">
        <v>1179</v>
      </c>
      <c r="B652" s="144" t="s">
        <v>123</v>
      </c>
      <c r="C652" s="134"/>
      <c r="D652" s="135"/>
      <c r="E652" s="135"/>
      <c r="F652" s="74">
        <f ca="1" t="shared" si="20"/>
        <v>0</v>
      </c>
      <c r="G652" s="74">
        <f ca="1" t="shared" si="21"/>
        <v>0</v>
      </c>
    </row>
    <row r="653" s="36" customFormat="1" ht="15" spans="1:7">
      <c r="A653" s="217" t="s">
        <v>1180</v>
      </c>
      <c r="B653" s="144" t="s">
        <v>125</v>
      </c>
      <c r="C653" s="134"/>
      <c r="D653" s="135"/>
      <c r="E653" s="135"/>
      <c r="F653" s="74">
        <f ca="1" t="shared" si="20"/>
        <v>0</v>
      </c>
      <c r="G653" s="74">
        <f ca="1" t="shared" si="21"/>
        <v>0</v>
      </c>
    </row>
    <row r="654" s="36" customFormat="1" ht="15" spans="1:7">
      <c r="A654" s="217" t="s">
        <v>1181</v>
      </c>
      <c r="B654" s="144" t="s">
        <v>1182</v>
      </c>
      <c r="C654" s="134">
        <v>5</v>
      </c>
      <c r="D654" s="135"/>
      <c r="E654" s="135"/>
      <c r="F654" s="74">
        <f ca="1" t="shared" si="20"/>
        <v>0</v>
      </c>
      <c r="G654" s="74">
        <f ca="1" t="shared" si="21"/>
        <v>0</v>
      </c>
    </row>
    <row r="655" s="36" customFormat="1" ht="15" spans="1:7">
      <c r="A655" s="132" t="s">
        <v>1183</v>
      </c>
      <c r="B655" s="144" t="s">
        <v>127</v>
      </c>
      <c r="C655" s="134"/>
      <c r="D655" s="135"/>
      <c r="E655" s="135"/>
      <c r="F655" s="74">
        <f ca="1" t="shared" si="20"/>
        <v>0</v>
      </c>
      <c r="G655" s="74">
        <f ca="1" t="shared" si="21"/>
        <v>0</v>
      </c>
    </row>
    <row r="656" s="36" customFormat="1" ht="15" spans="1:7">
      <c r="A656" s="132" t="s">
        <v>1184</v>
      </c>
      <c r="B656" s="144" t="s">
        <v>1185</v>
      </c>
      <c r="C656" s="134"/>
      <c r="D656" s="135"/>
      <c r="E656" s="135"/>
      <c r="F656" s="74">
        <f ca="1" t="shared" si="20"/>
        <v>0</v>
      </c>
      <c r="G656" s="74">
        <f ca="1" t="shared" si="21"/>
        <v>0</v>
      </c>
    </row>
    <row r="657" s="36" customFormat="1" ht="15" spans="1:7">
      <c r="A657" s="132" t="s">
        <v>1186</v>
      </c>
      <c r="B657" s="144" t="s">
        <v>121</v>
      </c>
      <c r="C657" s="134"/>
      <c r="D657" s="135"/>
      <c r="E657" s="135"/>
      <c r="F657" s="74">
        <f ca="1" t="shared" si="20"/>
        <v>0</v>
      </c>
      <c r="G657" s="74">
        <f ca="1" t="shared" si="21"/>
        <v>0</v>
      </c>
    </row>
    <row r="658" s="36" customFormat="1" ht="15" spans="1:7">
      <c r="A658" s="132" t="s">
        <v>1187</v>
      </c>
      <c r="B658" s="144" t="s">
        <v>123</v>
      </c>
      <c r="C658" s="134"/>
      <c r="D658" s="135"/>
      <c r="E658" s="135"/>
      <c r="F658" s="74">
        <f ca="1" t="shared" si="20"/>
        <v>0</v>
      </c>
      <c r="G658" s="74">
        <f ca="1" t="shared" si="21"/>
        <v>0</v>
      </c>
    </row>
    <row r="659" s="36" customFormat="1" ht="15" spans="1:7">
      <c r="A659" s="132" t="s">
        <v>1188</v>
      </c>
      <c r="B659" s="144" t="s">
        <v>125</v>
      </c>
      <c r="C659" s="134"/>
      <c r="D659" s="135"/>
      <c r="E659" s="135"/>
      <c r="F659" s="74">
        <f ca="1" t="shared" si="20"/>
        <v>0</v>
      </c>
      <c r="G659" s="74">
        <f ca="1" t="shared" si="21"/>
        <v>0</v>
      </c>
    </row>
    <row r="660" s="36" customFormat="1" ht="15" spans="1:7">
      <c r="A660" s="132" t="s">
        <v>1189</v>
      </c>
      <c r="B660" s="144" t="s">
        <v>1190</v>
      </c>
      <c r="C660" s="134"/>
      <c r="D660" s="135"/>
      <c r="E660" s="135"/>
      <c r="F660" s="74">
        <f ca="1" t="shared" si="20"/>
        <v>0</v>
      </c>
      <c r="G660" s="74">
        <f ca="1" t="shared" si="21"/>
        <v>0</v>
      </c>
    </row>
    <row r="661" s="36" customFormat="1" ht="15" spans="1:7">
      <c r="A661" s="132" t="s">
        <v>1191</v>
      </c>
      <c r="B661" s="144" t="s">
        <v>1192</v>
      </c>
      <c r="C661" s="134"/>
      <c r="D661" s="135"/>
      <c r="E661" s="135"/>
      <c r="F661" s="74">
        <f ca="1" t="shared" si="20"/>
        <v>0</v>
      </c>
      <c r="G661" s="74">
        <f ca="1" t="shared" si="21"/>
        <v>0</v>
      </c>
    </row>
    <row r="662" s="36" customFormat="1" ht="15" spans="1:7">
      <c r="A662" s="132" t="s">
        <v>1193</v>
      </c>
      <c r="B662" s="144" t="s">
        <v>1194</v>
      </c>
      <c r="C662" s="134"/>
      <c r="D662" s="135"/>
      <c r="E662" s="135"/>
      <c r="F662" s="74">
        <f ca="1" t="shared" si="20"/>
        <v>0</v>
      </c>
      <c r="G662" s="74">
        <f ca="1" t="shared" si="21"/>
        <v>0</v>
      </c>
    </row>
    <row r="663" s="36" customFormat="1" ht="15" spans="1:7">
      <c r="A663" s="132" t="s">
        <v>1195</v>
      </c>
      <c r="B663" s="144" t="s">
        <v>1196</v>
      </c>
      <c r="C663" s="134">
        <v>32747</v>
      </c>
      <c r="D663" s="135">
        <v>443</v>
      </c>
      <c r="E663" s="135">
        <v>429</v>
      </c>
      <c r="F663" s="74">
        <f ca="1" t="shared" si="20"/>
        <v>0.0131004366812227</v>
      </c>
      <c r="G663" s="74">
        <f ca="1" t="shared" si="21"/>
        <v>0.968397291196388</v>
      </c>
    </row>
    <row r="664" s="36" customFormat="1" ht="15" spans="1:7">
      <c r="A664" s="132" t="s">
        <v>1197</v>
      </c>
      <c r="B664" s="144" t="s">
        <v>121</v>
      </c>
      <c r="C664" s="134">
        <v>1000</v>
      </c>
      <c r="D664" s="135">
        <v>15</v>
      </c>
      <c r="E664" s="135">
        <v>20</v>
      </c>
      <c r="F664" s="74">
        <f ca="1" t="shared" si="20"/>
        <v>0.02</v>
      </c>
      <c r="G664" s="74">
        <f ca="1" t="shared" si="21"/>
        <v>1.33333333333333</v>
      </c>
    </row>
    <row r="665" s="36" customFormat="1" ht="15" spans="1:7">
      <c r="A665" s="132" t="s">
        <v>1198</v>
      </c>
      <c r="B665" s="144" t="s">
        <v>123</v>
      </c>
      <c r="C665" s="134"/>
      <c r="D665" s="135"/>
      <c r="E665" s="135"/>
      <c r="F665" s="74">
        <f ca="1" t="shared" si="20"/>
        <v>0</v>
      </c>
      <c r="G665" s="74">
        <f ca="1" t="shared" si="21"/>
        <v>0</v>
      </c>
    </row>
    <row r="666" s="36" customFormat="1" ht="15" spans="1:7">
      <c r="A666" s="132" t="s">
        <v>1199</v>
      </c>
      <c r="B666" s="144" t="s">
        <v>125</v>
      </c>
      <c r="C666" s="134"/>
      <c r="D666" s="135"/>
      <c r="E666" s="135"/>
      <c r="F666" s="74">
        <f ca="1" t="shared" si="20"/>
        <v>0</v>
      </c>
      <c r="G666" s="74">
        <f ca="1" t="shared" si="21"/>
        <v>0</v>
      </c>
    </row>
    <row r="667" s="36" customFormat="1" ht="15" spans="1:7">
      <c r="A667" s="132" t="s">
        <v>1200</v>
      </c>
      <c r="B667" s="144" t="s">
        <v>1201</v>
      </c>
      <c r="C667" s="134">
        <v>5</v>
      </c>
      <c r="D667" s="135"/>
      <c r="E667" s="135"/>
      <c r="F667" s="74">
        <f ca="1" t="shared" si="20"/>
        <v>0</v>
      </c>
      <c r="G667" s="74">
        <f ca="1" t="shared" si="21"/>
        <v>0</v>
      </c>
    </row>
    <row r="668" s="36" customFormat="1" ht="15" spans="1:7">
      <c r="A668" s="132" t="s">
        <v>1202</v>
      </c>
      <c r="B668" s="144" t="s">
        <v>1203</v>
      </c>
      <c r="C668" s="134"/>
      <c r="D668" s="135"/>
      <c r="E668" s="135"/>
      <c r="F668" s="74">
        <f ca="1" t="shared" si="20"/>
        <v>0</v>
      </c>
      <c r="G668" s="74">
        <f ca="1" t="shared" si="21"/>
        <v>0</v>
      </c>
    </row>
    <row r="669" s="36" customFormat="1" ht="15" spans="1:7">
      <c r="A669" s="132" t="s">
        <v>1204</v>
      </c>
      <c r="B669" s="144" t="s">
        <v>1205</v>
      </c>
      <c r="C669" s="134"/>
      <c r="D669" s="135"/>
      <c r="E669" s="135"/>
      <c r="F669" s="74">
        <f ca="1" t="shared" si="20"/>
        <v>0</v>
      </c>
      <c r="G669" s="74">
        <f ca="1" t="shared" si="21"/>
        <v>0</v>
      </c>
    </row>
    <row r="670" s="36" customFormat="1" ht="15" spans="1:7">
      <c r="A670" s="132" t="s">
        <v>1206</v>
      </c>
      <c r="B670" s="144" t="s">
        <v>1207</v>
      </c>
      <c r="C670" s="134"/>
      <c r="D670" s="135"/>
      <c r="E670" s="135"/>
      <c r="F670" s="74">
        <f ca="1" t="shared" si="20"/>
        <v>0</v>
      </c>
      <c r="G670" s="74">
        <f ca="1" t="shared" si="21"/>
        <v>0</v>
      </c>
    </row>
    <row r="671" s="36" customFormat="1" ht="15" spans="1:7">
      <c r="A671" s="132" t="s">
        <v>1208</v>
      </c>
      <c r="B671" s="144" t="s">
        <v>1209</v>
      </c>
      <c r="C671" s="134"/>
      <c r="D671" s="135"/>
      <c r="E671" s="135"/>
      <c r="F671" s="74">
        <f ca="1" t="shared" si="20"/>
        <v>0</v>
      </c>
      <c r="G671" s="74">
        <f ca="1" t="shared" si="21"/>
        <v>0</v>
      </c>
    </row>
    <row r="672" s="36" customFormat="1" ht="15" spans="1:7">
      <c r="A672" s="132" t="s">
        <v>1210</v>
      </c>
      <c r="B672" s="144" t="s">
        <v>1211</v>
      </c>
      <c r="C672" s="134">
        <v>800</v>
      </c>
      <c r="D672" s="135">
        <v>20</v>
      </c>
      <c r="E672" s="135">
        <v>20</v>
      </c>
      <c r="F672" s="74">
        <f ca="1" t="shared" si="20"/>
        <v>0.025</v>
      </c>
      <c r="G672" s="74">
        <f ca="1" t="shared" si="21"/>
        <v>1</v>
      </c>
    </row>
    <row r="673" s="36" customFormat="1" ht="15" spans="1:7">
      <c r="A673" s="132" t="s">
        <v>1212</v>
      </c>
      <c r="B673" s="144" t="s">
        <v>1213</v>
      </c>
      <c r="C673" s="134"/>
      <c r="D673" s="135"/>
      <c r="E673" s="135"/>
      <c r="F673" s="74">
        <f ca="1" t="shared" si="20"/>
        <v>0</v>
      </c>
      <c r="G673" s="74">
        <f ca="1" t="shared" si="21"/>
        <v>0</v>
      </c>
    </row>
    <row r="674" s="36" customFormat="1" ht="15" spans="1:7">
      <c r="A674" s="132" t="s">
        <v>1214</v>
      </c>
      <c r="B674" s="144" t="s">
        <v>1215</v>
      </c>
      <c r="C674" s="134"/>
      <c r="D674" s="135"/>
      <c r="E674" s="135"/>
      <c r="F674" s="74">
        <f ca="1" t="shared" si="20"/>
        <v>0</v>
      </c>
      <c r="G674" s="74">
        <f ca="1" t="shared" si="21"/>
        <v>0</v>
      </c>
    </row>
    <row r="675" s="36" customFormat="1" ht="15" spans="1:7">
      <c r="A675" s="132" t="s">
        <v>1216</v>
      </c>
      <c r="B675" s="144" t="s">
        <v>1217</v>
      </c>
      <c r="C675" s="134">
        <v>10</v>
      </c>
      <c r="D675" s="135"/>
      <c r="E675" s="135"/>
      <c r="F675" s="74">
        <f ca="1" t="shared" si="20"/>
        <v>0</v>
      </c>
      <c r="G675" s="74">
        <f ca="1" t="shared" si="21"/>
        <v>0</v>
      </c>
    </row>
    <row r="676" s="36" customFormat="1" ht="15" spans="1:7">
      <c r="A676" s="132" t="s">
        <v>1218</v>
      </c>
      <c r="B676" s="144" t="s">
        <v>1219</v>
      </c>
      <c r="C676" s="134"/>
      <c r="D676" s="135">
        <v>193</v>
      </c>
      <c r="E676" s="135">
        <v>100</v>
      </c>
      <c r="F676" s="74">
        <f ca="1" t="shared" si="20"/>
        <v>0</v>
      </c>
      <c r="G676" s="74">
        <f ca="1" t="shared" si="21"/>
        <v>0.518134715025907</v>
      </c>
    </row>
    <row r="677" s="36" customFormat="1" ht="15" spans="1:7">
      <c r="A677" s="132" t="s">
        <v>1220</v>
      </c>
      <c r="B677" s="144" t="s">
        <v>1221</v>
      </c>
      <c r="C677" s="134">
        <v>1000</v>
      </c>
      <c r="D677" s="135">
        <v>620</v>
      </c>
      <c r="E677" s="135">
        <v>3122</v>
      </c>
      <c r="F677" s="74">
        <f ca="1" t="shared" si="20"/>
        <v>3.122</v>
      </c>
      <c r="G677" s="74">
        <f ca="1" t="shared" si="21"/>
        <v>5.03548387096774</v>
      </c>
    </row>
    <row r="678" s="36" customFormat="1" ht="15" spans="1:7">
      <c r="A678" s="132" t="s">
        <v>1222</v>
      </c>
      <c r="B678" s="144" t="s">
        <v>1223</v>
      </c>
      <c r="C678" s="134"/>
      <c r="D678" s="135"/>
      <c r="E678" s="135"/>
      <c r="F678" s="74">
        <f ca="1" t="shared" si="20"/>
        <v>0</v>
      </c>
      <c r="G678" s="74">
        <f ca="1" t="shared" si="21"/>
        <v>0</v>
      </c>
    </row>
    <row r="679" s="36" customFormat="1" ht="15" spans="1:7">
      <c r="A679" s="132" t="s">
        <v>1224</v>
      </c>
      <c r="B679" s="144" t="s">
        <v>1225</v>
      </c>
      <c r="C679" s="134"/>
      <c r="D679" s="135"/>
      <c r="E679" s="135"/>
      <c r="F679" s="74">
        <f ca="1" t="shared" si="20"/>
        <v>0</v>
      </c>
      <c r="G679" s="74">
        <f ca="1" t="shared" si="21"/>
        <v>0</v>
      </c>
    </row>
    <row r="680" s="36" customFormat="1" ht="15" spans="1:7">
      <c r="A680" s="132" t="s">
        <v>1226</v>
      </c>
      <c r="B680" s="144" t="s">
        <v>1227</v>
      </c>
      <c r="C680" s="134"/>
      <c r="D680" s="135"/>
      <c r="E680" s="135"/>
      <c r="F680" s="74">
        <f ca="1" t="shared" si="20"/>
        <v>0</v>
      </c>
      <c r="G680" s="74">
        <f ca="1" t="shared" si="21"/>
        <v>0</v>
      </c>
    </row>
    <row r="681" s="36" customFormat="1" ht="15" spans="1:7">
      <c r="A681" s="132" t="s">
        <v>1228</v>
      </c>
      <c r="B681" s="144" t="s">
        <v>1229</v>
      </c>
      <c r="C681" s="134"/>
      <c r="D681" s="135"/>
      <c r="E681" s="135"/>
      <c r="F681" s="74">
        <f ca="1" t="shared" si="20"/>
        <v>0</v>
      </c>
      <c r="G681" s="74">
        <f ca="1" t="shared" si="21"/>
        <v>0</v>
      </c>
    </row>
    <row r="682" s="36" customFormat="1" ht="15" spans="1:7">
      <c r="A682" s="132" t="s">
        <v>1230</v>
      </c>
      <c r="B682" s="144" t="s">
        <v>1231</v>
      </c>
      <c r="C682" s="134">
        <v>50</v>
      </c>
      <c r="D682" s="135">
        <v>10</v>
      </c>
      <c r="E682" s="135">
        <v>10</v>
      </c>
      <c r="F682" s="74">
        <f ca="1" t="shared" si="20"/>
        <v>0.2</v>
      </c>
      <c r="G682" s="74">
        <f ca="1" t="shared" si="21"/>
        <v>1</v>
      </c>
    </row>
    <row r="683" s="36" customFormat="1" ht="15" spans="1:7">
      <c r="A683" s="132" t="s">
        <v>1232</v>
      </c>
      <c r="B683" s="144" t="s">
        <v>1233</v>
      </c>
      <c r="C683" s="134">
        <v>50</v>
      </c>
      <c r="D683" s="135"/>
      <c r="E683" s="135"/>
      <c r="F683" s="74">
        <f ca="1" t="shared" si="20"/>
        <v>0</v>
      </c>
      <c r="G683" s="74">
        <f ca="1" t="shared" si="21"/>
        <v>0</v>
      </c>
    </row>
    <row r="684" s="36" customFormat="1" ht="15" spans="1:7">
      <c r="A684" s="132" t="s">
        <v>1234</v>
      </c>
      <c r="B684" s="144" t="s">
        <v>1235</v>
      </c>
      <c r="C684" s="134">
        <v>200</v>
      </c>
      <c r="D684" s="135">
        <v>62</v>
      </c>
      <c r="E684" s="135">
        <v>50</v>
      </c>
      <c r="F684" s="74">
        <f ca="1" t="shared" si="20"/>
        <v>0.25</v>
      </c>
      <c r="G684" s="74">
        <f ca="1" t="shared" si="21"/>
        <v>0.806451612903226</v>
      </c>
    </row>
    <row r="685" s="36" customFormat="1" ht="15" spans="1:7">
      <c r="A685" s="132" t="s">
        <v>1236</v>
      </c>
      <c r="B685" s="144" t="s">
        <v>1237</v>
      </c>
      <c r="C685" s="134">
        <v>600</v>
      </c>
      <c r="D685" s="135">
        <v>495</v>
      </c>
      <c r="E685" s="135">
        <v>450</v>
      </c>
      <c r="F685" s="74">
        <f ca="1" t="shared" si="20"/>
        <v>0.75</v>
      </c>
      <c r="G685" s="74">
        <f ca="1" t="shared" si="21"/>
        <v>0.909090909090909</v>
      </c>
    </row>
    <row r="686" s="36" customFormat="1" ht="15" spans="1:7">
      <c r="A686" s="132" t="s">
        <v>1238</v>
      </c>
      <c r="B686" s="144" t="s">
        <v>1239</v>
      </c>
      <c r="C686" s="134"/>
      <c r="D686" s="135"/>
      <c r="E686" s="135"/>
      <c r="F686" s="74">
        <f ca="1" t="shared" si="20"/>
        <v>0</v>
      </c>
      <c r="G686" s="74">
        <f ca="1" t="shared" si="21"/>
        <v>0</v>
      </c>
    </row>
    <row r="687" s="36" customFormat="1" ht="15" spans="1:7">
      <c r="A687" s="132" t="s">
        <v>1240</v>
      </c>
      <c r="B687" s="144" t="s">
        <v>1241</v>
      </c>
      <c r="C687" s="134"/>
      <c r="D687" s="135"/>
      <c r="E687" s="135"/>
      <c r="F687" s="74">
        <f ca="1" t="shared" si="20"/>
        <v>0</v>
      </c>
      <c r="G687" s="74">
        <f ca="1" t="shared" si="21"/>
        <v>0</v>
      </c>
    </row>
    <row r="688" s="36" customFormat="1" ht="15" spans="1:7">
      <c r="A688" s="132" t="s">
        <v>1242</v>
      </c>
      <c r="B688" s="144" t="s">
        <v>1243</v>
      </c>
      <c r="C688" s="134"/>
      <c r="D688" s="135"/>
      <c r="E688" s="135"/>
      <c r="F688" s="74">
        <f ca="1" t="shared" si="20"/>
        <v>0</v>
      </c>
      <c r="G688" s="74">
        <f ca="1" t="shared" si="21"/>
        <v>0</v>
      </c>
    </row>
    <row r="689" s="36" customFormat="1" ht="15" spans="1:7">
      <c r="A689" s="132" t="s">
        <v>1244</v>
      </c>
      <c r="B689" s="144" t="s">
        <v>1245</v>
      </c>
      <c r="C689" s="134"/>
      <c r="D689" s="135"/>
      <c r="E689" s="135"/>
      <c r="F689" s="74">
        <f ca="1" t="shared" si="20"/>
        <v>0</v>
      </c>
      <c r="G689" s="74">
        <f ca="1" t="shared" si="21"/>
        <v>0</v>
      </c>
    </row>
    <row r="690" s="36" customFormat="1" ht="15" spans="1:7">
      <c r="A690" s="132" t="s">
        <v>1246</v>
      </c>
      <c r="B690" s="144" t="s">
        <v>1247</v>
      </c>
      <c r="C690" s="134">
        <v>100</v>
      </c>
      <c r="D690" s="135">
        <v>140</v>
      </c>
      <c r="E690" s="135">
        <v>100</v>
      </c>
      <c r="F690" s="74">
        <f ca="1" t="shared" si="20"/>
        <v>1</v>
      </c>
      <c r="G690" s="74">
        <f ca="1" t="shared" si="21"/>
        <v>0.714285714285714</v>
      </c>
    </row>
    <row r="691" s="36" customFormat="1" ht="15" spans="1:7">
      <c r="A691" s="132" t="s">
        <v>1248</v>
      </c>
      <c r="B691" s="144" t="s">
        <v>1249</v>
      </c>
      <c r="C691" s="134"/>
      <c r="D691" s="135"/>
      <c r="E691" s="135"/>
      <c r="F691" s="74">
        <f ca="1" t="shared" si="20"/>
        <v>0</v>
      </c>
      <c r="G691" s="74">
        <f ca="1" t="shared" si="21"/>
        <v>0</v>
      </c>
    </row>
    <row r="692" s="36" customFormat="1" ht="15" spans="1:7">
      <c r="A692" s="132" t="s">
        <v>1250</v>
      </c>
      <c r="B692" s="144" t="s">
        <v>1251</v>
      </c>
      <c r="C692" s="134"/>
      <c r="D692" s="135"/>
      <c r="E692" s="135"/>
      <c r="F692" s="74">
        <f ca="1" t="shared" si="20"/>
        <v>0</v>
      </c>
      <c r="G692" s="74">
        <f ca="1" t="shared" si="21"/>
        <v>0</v>
      </c>
    </row>
    <row r="693" s="36" customFormat="1" ht="15" spans="1:7">
      <c r="A693" s="132" t="s">
        <v>1252</v>
      </c>
      <c r="B693" s="144" t="s">
        <v>1253</v>
      </c>
      <c r="C693" s="134"/>
      <c r="D693" s="135"/>
      <c r="E693" s="135"/>
      <c r="F693" s="74">
        <f ca="1" t="shared" si="20"/>
        <v>0</v>
      </c>
      <c r="G693" s="74">
        <f ca="1" t="shared" si="21"/>
        <v>0</v>
      </c>
    </row>
    <row r="694" s="36" customFormat="1" ht="15" spans="1:7">
      <c r="A694" s="132" t="s">
        <v>1254</v>
      </c>
      <c r="B694" s="144" t="s">
        <v>1255</v>
      </c>
      <c r="C694" s="134"/>
      <c r="D694" s="135"/>
      <c r="E694" s="135"/>
      <c r="F694" s="74">
        <f ca="1" t="shared" si="20"/>
        <v>0</v>
      </c>
      <c r="G694" s="74">
        <f ca="1" t="shared" si="21"/>
        <v>0</v>
      </c>
    </row>
    <row r="695" s="36" customFormat="1" ht="15" spans="1:7">
      <c r="A695" s="132" t="s">
        <v>1256</v>
      </c>
      <c r="B695" s="144" t="s">
        <v>1257</v>
      </c>
      <c r="C695" s="134"/>
      <c r="D695" s="135"/>
      <c r="E695" s="135"/>
      <c r="F695" s="74">
        <f ca="1" t="shared" si="20"/>
        <v>0</v>
      </c>
      <c r="G695" s="74">
        <f ca="1" t="shared" si="21"/>
        <v>0</v>
      </c>
    </row>
    <row r="696" s="36" customFormat="1" ht="15" spans="1:7">
      <c r="A696" s="132" t="s">
        <v>1258</v>
      </c>
      <c r="B696" s="144" t="s">
        <v>1259</v>
      </c>
      <c r="C696" s="134"/>
      <c r="D696" s="135"/>
      <c r="E696" s="135"/>
      <c r="F696" s="74">
        <f ca="1" t="shared" si="20"/>
        <v>0</v>
      </c>
      <c r="G696" s="74">
        <f ca="1" t="shared" si="21"/>
        <v>0</v>
      </c>
    </row>
    <row r="697" s="36" customFormat="1" ht="15" spans="1:7">
      <c r="A697" s="132" t="s">
        <v>1260</v>
      </c>
      <c r="B697" s="144" t="s">
        <v>1261</v>
      </c>
      <c r="C697" s="134"/>
      <c r="D697" s="135"/>
      <c r="E697" s="135"/>
      <c r="F697" s="74">
        <f ca="1" t="shared" si="20"/>
        <v>0</v>
      </c>
      <c r="G697" s="74">
        <f ca="1" t="shared" si="21"/>
        <v>0</v>
      </c>
    </row>
    <row r="698" s="36" customFormat="1" ht="15" spans="1:7">
      <c r="A698" s="132" t="s">
        <v>1262</v>
      </c>
      <c r="B698" s="144" t="s">
        <v>1263</v>
      </c>
      <c r="C698" s="134"/>
      <c r="D698" s="135"/>
      <c r="E698" s="135"/>
      <c r="F698" s="74">
        <f ca="1" t="shared" si="20"/>
        <v>0</v>
      </c>
      <c r="G698" s="74">
        <f ca="1" t="shared" si="21"/>
        <v>0</v>
      </c>
    </row>
    <row r="699" s="36" customFormat="1" ht="15" spans="1:7">
      <c r="A699" s="132" t="s">
        <v>1264</v>
      </c>
      <c r="B699" s="144" t="s">
        <v>1265</v>
      </c>
      <c r="C699" s="134"/>
      <c r="D699" s="135"/>
      <c r="E699" s="135"/>
      <c r="F699" s="74">
        <f ca="1" t="shared" si="20"/>
        <v>0</v>
      </c>
      <c r="G699" s="74">
        <f ca="1" t="shared" si="21"/>
        <v>0</v>
      </c>
    </row>
    <row r="700" s="36" customFormat="1" ht="15" spans="1:7">
      <c r="A700" s="132" t="s">
        <v>1266</v>
      </c>
      <c r="B700" s="144" t="s">
        <v>1267</v>
      </c>
      <c r="C700" s="134"/>
      <c r="D700" s="135"/>
      <c r="E700" s="135"/>
      <c r="F700" s="74">
        <f ca="1" t="shared" si="20"/>
        <v>0</v>
      </c>
      <c r="G700" s="74">
        <f ca="1" t="shared" si="21"/>
        <v>0</v>
      </c>
    </row>
    <row r="701" s="36" customFormat="1" ht="15" spans="1:7">
      <c r="A701" s="132" t="s">
        <v>1268</v>
      </c>
      <c r="B701" s="144" t="s">
        <v>1269</v>
      </c>
      <c r="C701" s="134">
        <v>50</v>
      </c>
      <c r="D701" s="135">
        <v>135</v>
      </c>
      <c r="E701" s="135">
        <v>130</v>
      </c>
      <c r="F701" s="74">
        <f ca="1" t="shared" si="20"/>
        <v>2.6</v>
      </c>
      <c r="G701" s="74">
        <f ca="1" t="shared" si="21"/>
        <v>0.962962962962963</v>
      </c>
    </row>
    <row r="702" s="36" customFormat="1" ht="15" spans="1:7">
      <c r="A702" s="132" t="s">
        <v>1270</v>
      </c>
      <c r="B702" s="144" t="s">
        <v>1271</v>
      </c>
      <c r="C702" s="134">
        <v>50</v>
      </c>
      <c r="D702" s="135">
        <v>10</v>
      </c>
      <c r="E702" s="135">
        <v>10</v>
      </c>
      <c r="F702" s="74">
        <f ca="1" t="shared" si="20"/>
        <v>0.2</v>
      </c>
      <c r="G702" s="74">
        <f ca="1" t="shared" si="21"/>
        <v>1</v>
      </c>
    </row>
    <row r="703" s="36" customFormat="1" ht="15" spans="1:7">
      <c r="A703" s="132" t="s">
        <v>1272</v>
      </c>
      <c r="B703" s="144" t="s">
        <v>1273</v>
      </c>
      <c r="C703" s="134"/>
      <c r="D703" s="135"/>
      <c r="E703" s="135"/>
      <c r="F703" s="74">
        <f ca="1" t="shared" si="20"/>
        <v>0</v>
      </c>
      <c r="G703" s="74">
        <f ca="1" t="shared" si="21"/>
        <v>0</v>
      </c>
    </row>
    <row r="704" s="36" customFormat="1" ht="15" spans="1:7">
      <c r="A704" s="132" t="s">
        <v>1274</v>
      </c>
      <c r="B704" s="144" t="s">
        <v>1275</v>
      </c>
      <c r="C704" s="134"/>
      <c r="D704" s="135"/>
      <c r="E704" s="135"/>
      <c r="F704" s="74">
        <f ca="1" t="shared" si="20"/>
        <v>0</v>
      </c>
      <c r="G704" s="74">
        <f ca="1" t="shared" si="21"/>
        <v>0</v>
      </c>
    </row>
    <row r="705" s="36" customFormat="1" ht="15" spans="1:7">
      <c r="A705" s="132" t="s">
        <v>1276</v>
      </c>
      <c r="B705" s="144" t="s">
        <v>1277</v>
      </c>
      <c r="C705" s="134"/>
      <c r="D705" s="135"/>
      <c r="E705" s="135"/>
      <c r="F705" s="74">
        <f ca="1" t="shared" si="20"/>
        <v>0</v>
      </c>
      <c r="G705" s="74">
        <f ca="1" t="shared" si="21"/>
        <v>0</v>
      </c>
    </row>
    <row r="706" s="36" customFormat="1" ht="15" spans="1:7">
      <c r="A706" s="132" t="s">
        <v>1278</v>
      </c>
      <c r="B706" s="144" t="s">
        <v>1279</v>
      </c>
      <c r="C706" s="134">
        <v>50</v>
      </c>
      <c r="D706" s="135"/>
      <c r="E706" s="135"/>
      <c r="F706" s="74">
        <f ca="1" t="shared" si="20"/>
        <v>0</v>
      </c>
      <c r="G706" s="74">
        <f ca="1" t="shared" si="21"/>
        <v>0</v>
      </c>
    </row>
    <row r="707" s="36" customFormat="1" ht="15" spans="1:7">
      <c r="A707" s="132" t="s">
        <v>1280</v>
      </c>
      <c r="B707" s="144" t="s">
        <v>1281</v>
      </c>
      <c r="C707" s="134"/>
      <c r="D707" s="135"/>
      <c r="E707" s="135"/>
      <c r="F707" s="74">
        <f ca="1" t="shared" si="20"/>
        <v>0</v>
      </c>
      <c r="G707" s="74">
        <f ca="1" t="shared" si="21"/>
        <v>0</v>
      </c>
    </row>
    <row r="708" s="36" customFormat="1" ht="15" spans="1:7">
      <c r="A708" s="132" t="s">
        <v>1282</v>
      </c>
      <c r="B708" s="144" t="s">
        <v>1283</v>
      </c>
      <c r="C708" s="134"/>
      <c r="D708" s="135"/>
      <c r="E708" s="135"/>
      <c r="F708" s="74">
        <f ca="1" t="shared" si="20"/>
        <v>0</v>
      </c>
      <c r="G708" s="74">
        <f ca="1" t="shared" si="21"/>
        <v>0</v>
      </c>
    </row>
    <row r="709" s="36" customFormat="1" ht="15" spans="1:7">
      <c r="A709" s="132" t="s">
        <v>1284</v>
      </c>
      <c r="B709" s="144" t="s">
        <v>1285</v>
      </c>
      <c r="C709" s="134"/>
      <c r="D709" s="135"/>
      <c r="E709" s="135"/>
      <c r="F709" s="74">
        <f ca="1" t="shared" si="20"/>
        <v>0</v>
      </c>
      <c r="G709" s="74">
        <f ca="1" t="shared" si="21"/>
        <v>0</v>
      </c>
    </row>
    <row r="710" s="36" customFormat="1" ht="15" spans="1:7">
      <c r="A710" s="132" t="s">
        <v>1286</v>
      </c>
      <c r="B710" s="144" t="s">
        <v>121</v>
      </c>
      <c r="C710" s="134"/>
      <c r="D710" s="135"/>
      <c r="E710" s="135"/>
      <c r="F710" s="74">
        <f ca="1" t="shared" si="20"/>
        <v>0</v>
      </c>
      <c r="G710" s="74">
        <f ca="1" t="shared" si="21"/>
        <v>0</v>
      </c>
    </row>
    <row r="711" s="36" customFormat="1" ht="15" spans="1:7">
      <c r="A711" s="132" t="s">
        <v>1287</v>
      </c>
      <c r="B711" s="144" t="s">
        <v>123</v>
      </c>
      <c r="C711" s="134"/>
      <c r="D711" s="135"/>
      <c r="E711" s="135"/>
      <c r="F711" s="74">
        <f ca="1" t="shared" si="20"/>
        <v>0</v>
      </c>
      <c r="G711" s="74">
        <f ca="1" t="shared" si="21"/>
        <v>0</v>
      </c>
    </row>
    <row r="712" s="36" customFormat="1" ht="15" spans="1:7">
      <c r="A712" s="132" t="s">
        <v>1288</v>
      </c>
      <c r="B712" s="144" t="s">
        <v>125</v>
      </c>
      <c r="C712" s="134"/>
      <c r="D712" s="135"/>
      <c r="E712" s="135"/>
      <c r="F712" s="74">
        <f ca="1" t="shared" si="20"/>
        <v>0</v>
      </c>
      <c r="G712" s="74">
        <f ca="1" t="shared" si="21"/>
        <v>0</v>
      </c>
    </row>
    <row r="713" s="36" customFormat="1" ht="15" spans="1:7">
      <c r="A713" s="132" t="s">
        <v>1289</v>
      </c>
      <c r="B713" s="144" t="s">
        <v>1290</v>
      </c>
      <c r="C713" s="134"/>
      <c r="D713" s="135"/>
      <c r="E713" s="135"/>
      <c r="F713" s="74">
        <f ca="1" t="shared" si="20"/>
        <v>0</v>
      </c>
      <c r="G713" s="74">
        <f ca="1" t="shared" si="21"/>
        <v>0</v>
      </c>
    </row>
    <row r="714" s="36" customFormat="1" ht="15" spans="1:7">
      <c r="A714" s="132" t="s">
        <v>1291</v>
      </c>
      <c r="B714" s="144" t="s">
        <v>1292</v>
      </c>
      <c r="C714" s="134"/>
      <c r="D714" s="135"/>
      <c r="E714" s="135"/>
      <c r="F714" s="74">
        <f ca="1" t="shared" si="20"/>
        <v>0</v>
      </c>
      <c r="G714" s="74">
        <f ca="1" t="shared" si="21"/>
        <v>0</v>
      </c>
    </row>
    <row r="715" s="36" customFormat="1" ht="15" spans="1:7">
      <c r="A715" s="132" t="s">
        <v>1293</v>
      </c>
      <c r="B715" s="144" t="s">
        <v>1294</v>
      </c>
      <c r="C715" s="134"/>
      <c r="D715" s="135"/>
      <c r="E715" s="135"/>
      <c r="F715" s="74">
        <f ca="1" t="shared" ref="F715:F778" si="22">IFERROR(OFFSET(F715,0,-1)/OFFSET(F715,0,-3),)</f>
        <v>0</v>
      </c>
      <c r="G715" s="74">
        <f ca="1" t="shared" ref="G715:G778" si="23">IFERROR(OFFSET(F715,0,-1)/OFFSET(F715,0,-2),)</f>
        <v>0</v>
      </c>
    </row>
    <row r="716" s="36" customFormat="1" ht="15" spans="1:7">
      <c r="A716" s="132" t="s">
        <v>1295</v>
      </c>
      <c r="B716" s="144" t="s">
        <v>216</v>
      </c>
      <c r="C716" s="134"/>
      <c r="D716" s="135"/>
      <c r="E716" s="135"/>
      <c r="F716" s="74">
        <f ca="1" t="shared" si="22"/>
        <v>0</v>
      </c>
      <c r="G716" s="74">
        <f ca="1" t="shared" si="23"/>
        <v>0</v>
      </c>
    </row>
    <row r="717" s="36" customFormat="1" ht="15" spans="1:7">
      <c r="A717" s="132" t="s">
        <v>1296</v>
      </c>
      <c r="B717" s="144" t="s">
        <v>1297</v>
      </c>
      <c r="C717" s="134"/>
      <c r="D717" s="135"/>
      <c r="E717" s="135"/>
      <c r="F717" s="74">
        <f ca="1" t="shared" si="22"/>
        <v>0</v>
      </c>
      <c r="G717" s="74">
        <f ca="1" t="shared" si="23"/>
        <v>0</v>
      </c>
    </row>
    <row r="718" s="36" customFormat="1" ht="15" spans="1:7">
      <c r="A718" s="132" t="s">
        <v>1298</v>
      </c>
      <c r="B718" s="144" t="s">
        <v>127</v>
      </c>
      <c r="C718" s="134"/>
      <c r="D718" s="135"/>
      <c r="E718" s="135"/>
      <c r="F718" s="74">
        <f ca="1" t="shared" si="22"/>
        <v>0</v>
      </c>
      <c r="G718" s="74">
        <f ca="1" t="shared" si="23"/>
        <v>0</v>
      </c>
    </row>
    <row r="719" s="36" customFormat="1" ht="15" spans="1:7">
      <c r="A719" s="132" t="s">
        <v>1299</v>
      </c>
      <c r="B719" s="144" t="s">
        <v>1300</v>
      </c>
      <c r="C719" s="134"/>
      <c r="D719" s="135"/>
      <c r="E719" s="135"/>
      <c r="F719" s="74">
        <f ca="1" t="shared" si="22"/>
        <v>0</v>
      </c>
      <c r="G719" s="74">
        <f ca="1" t="shared" si="23"/>
        <v>0</v>
      </c>
    </row>
    <row r="720" s="36" customFormat="1" ht="15" spans="1:7">
      <c r="A720" s="132" t="s">
        <v>1301</v>
      </c>
      <c r="B720" s="144" t="s">
        <v>1302</v>
      </c>
      <c r="C720" s="134">
        <v>7321</v>
      </c>
      <c r="D720" s="135">
        <v>278</v>
      </c>
      <c r="E720" s="135">
        <v>7500</v>
      </c>
      <c r="F720" s="74">
        <f ca="1" t="shared" si="22"/>
        <v>1.02445021171971</v>
      </c>
      <c r="G720" s="74">
        <f ca="1" t="shared" si="23"/>
        <v>26.9784172661871</v>
      </c>
    </row>
    <row r="721" s="36" customFormat="1" ht="15" spans="1:7">
      <c r="A721" s="132" t="s">
        <v>1303</v>
      </c>
      <c r="B721" s="144" t="s">
        <v>121</v>
      </c>
      <c r="C721" s="134">
        <v>1300</v>
      </c>
      <c r="D721" s="135">
        <v>1997</v>
      </c>
      <c r="E721" s="135">
        <v>2500</v>
      </c>
      <c r="F721" s="74">
        <f ca="1" t="shared" si="22"/>
        <v>1.92307692307692</v>
      </c>
      <c r="G721" s="74">
        <f ca="1" t="shared" si="23"/>
        <v>1.25187781672509</v>
      </c>
    </row>
    <row r="722" s="36" customFormat="1" ht="15" spans="1:7">
      <c r="A722" s="132" t="s">
        <v>1304</v>
      </c>
      <c r="B722" s="144" t="s">
        <v>123</v>
      </c>
      <c r="C722" s="134"/>
      <c r="D722" s="135"/>
      <c r="E722" s="135"/>
      <c r="F722" s="74">
        <f ca="1" t="shared" si="22"/>
        <v>0</v>
      </c>
      <c r="G722" s="74">
        <f ca="1" t="shared" si="23"/>
        <v>0</v>
      </c>
    </row>
    <row r="723" s="36" customFormat="1" ht="15" spans="1:7">
      <c r="A723" s="132" t="s">
        <v>1305</v>
      </c>
      <c r="B723" s="144" t="s">
        <v>125</v>
      </c>
      <c r="C723" s="134"/>
      <c r="D723" s="135"/>
      <c r="E723" s="135"/>
      <c r="F723" s="74">
        <f ca="1" t="shared" si="22"/>
        <v>0</v>
      </c>
      <c r="G723" s="74">
        <f ca="1" t="shared" si="23"/>
        <v>0</v>
      </c>
    </row>
    <row r="724" s="36" customFormat="1" ht="15" spans="1:7">
      <c r="A724" s="132" t="s">
        <v>1306</v>
      </c>
      <c r="B724" s="144" t="s">
        <v>1307</v>
      </c>
      <c r="C724" s="134">
        <v>50</v>
      </c>
      <c r="D724" s="135">
        <v>6</v>
      </c>
      <c r="E724" s="135">
        <v>10</v>
      </c>
      <c r="F724" s="74">
        <f ca="1" t="shared" si="22"/>
        <v>0.2</v>
      </c>
      <c r="G724" s="74">
        <f ca="1" t="shared" si="23"/>
        <v>1.66666666666667</v>
      </c>
    </row>
    <row r="725" s="36" customFormat="1" ht="15" spans="1:7">
      <c r="A725" s="132" t="s">
        <v>1308</v>
      </c>
      <c r="B725" s="144" t="s">
        <v>1309</v>
      </c>
      <c r="C725" s="134"/>
      <c r="D725" s="135"/>
      <c r="E725" s="135"/>
      <c r="F725" s="74">
        <f ca="1" t="shared" si="22"/>
        <v>0</v>
      </c>
      <c r="G725" s="74">
        <f ca="1" t="shared" si="23"/>
        <v>0</v>
      </c>
    </row>
    <row r="726" s="36" customFormat="1" ht="15" spans="1:7">
      <c r="A726" s="132" t="s">
        <v>1310</v>
      </c>
      <c r="B726" s="144" t="s">
        <v>1311</v>
      </c>
      <c r="C726" s="134"/>
      <c r="D726" s="135"/>
      <c r="E726" s="135"/>
      <c r="F726" s="74">
        <f ca="1" t="shared" si="22"/>
        <v>0</v>
      </c>
      <c r="G726" s="74">
        <f ca="1" t="shared" si="23"/>
        <v>0</v>
      </c>
    </row>
    <row r="727" s="36" customFormat="1" ht="15" spans="1:7">
      <c r="A727" s="132" t="s">
        <v>1312</v>
      </c>
      <c r="B727" s="144" t="s">
        <v>1313</v>
      </c>
      <c r="C727" s="134"/>
      <c r="D727" s="135"/>
      <c r="E727" s="135"/>
      <c r="F727" s="74">
        <f ca="1" t="shared" si="22"/>
        <v>0</v>
      </c>
      <c r="G727" s="74">
        <f ca="1" t="shared" si="23"/>
        <v>0</v>
      </c>
    </row>
    <row r="728" s="36" customFormat="1" ht="15" spans="1:7">
      <c r="A728" s="132" t="s">
        <v>1314</v>
      </c>
      <c r="B728" s="144" t="s">
        <v>1315</v>
      </c>
      <c r="C728" s="134"/>
      <c r="D728" s="135">
        <v>878</v>
      </c>
      <c r="E728" s="135">
        <v>1000</v>
      </c>
      <c r="F728" s="74">
        <f ca="1" t="shared" si="22"/>
        <v>0</v>
      </c>
      <c r="G728" s="74">
        <f ca="1" t="shared" si="23"/>
        <v>1.13895216400911</v>
      </c>
    </row>
    <row r="729" s="36" customFormat="1" ht="15" spans="1:7">
      <c r="A729" s="132" t="s">
        <v>1316</v>
      </c>
      <c r="B729" s="144" t="s">
        <v>1317</v>
      </c>
      <c r="C729" s="134">
        <v>50</v>
      </c>
      <c r="D729" s="135"/>
      <c r="E729" s="135"/>
      <c r="F729" s="74">
        <f ca="1" t="shared" si="22"/>
        <v>0</v>
      </c>
      <c r="G729" s="74">
        <f ca="1" t="shared" si="23"/>
        <v>0</v>
      </c>
    </row>
    <row r="730" s="36" customFormat="1" ht="15" spans="1:7">
      <c r="A730" s="132" t="s">
        <v>1318</v>
      </c>
      <c r="B730" s="144" t="s">
        <v>1319</v>
      </c>
      <c r="C730" s="134">
        <v>18544</v>
      </c>
      <c r="D730" s="135">
        <v>22476</v>
      </c>
      <c r="E730" s="135">
        <v>17251</v>
      </c>
      <c r="F730" s="74">
        <f ca="1" t="shared" si="22"/>
        <v>0.930273943054357</v>
      </c>
      <c r="G730" s="74">
        <f ca="1" t="shared" si="23"/>
        <v>0.767529809574657</v>
      </c>
    </row>
    <row r="731" s="36" customFormat="1" ht="15" spans="1:7">
      <c r="A731" s="132" t="s">
        <v>1320</v>
      </c>
      <c r="B731" s="144" t="s">
        <v>1321</v>
      </c>
      <c r="C731" s="134">
        <v>20</v>
      </c>
      <c r="D731" s="135"/>
      <c r="E731" s="135"/>
      <c r="F731" s="74">
        <f ca="1" t="shared" si="22"/>
        <v>0</v>
      </c>
      <c r="G731" s="74">
        <f ca="1" t="shared" si="23"/>
        <v>0</v>
      </c>
    </row>
    <row r="732" s="36" customFormat="1" ht="15" spans="1:7">
      <c r="A732" s="132" t="s">
        <v>1322</v>
      </c>
      <c r="B732" s="144" t="s">
        <v>1323</v>
      </c>
      <c r="C732" s="134">
        <v>1</v>
      </c>
      <c r="D732" s="135"/>
      <c r="E732" s="135"/>
      <c r="F732" s="74">
        <f ca="1" t="shared" si="22"/>
        <v>0</v>
      </c>
      <c r="G732" s="74">
        <f ca="1" t="shared" si="23"/>
        <v>0</v>
      </c>
    </row>
    <row r="733" s="36" customFormat="1" ht="15" spans="1:7">
      <c r="A733" s="132" t="s">
        <v>1324</v>
      </c>
      <c r="B733" s="144" t="s">
        <v>1325</v>
      </c>
      <c r="C733" s="134">
        <v>2000</v>
      </c>
      <c r="D733" s="135">
        <v>2160</v>
      </c>
      <c r="E733" s="135">
        <v>2200</v>
      </c>
      <c r="F733" s="74">
        <f ca="1" t="shared" si="22"/>
        <v>1.1</v>
      </c>
      <c r="G733" s="74">
        <f ca="1" t="shared" si="23"/>
        <v>1.01851851851852</v>
      </c>
    </row>
    <row r="734" s="36" customFormat="1" ht="15" spans="1:7">
      <c r="A734" s="132" t="s">
        <v>1326</v>
      </c>
      <c r="B734" s="144" t="s">
        <v>1327</v>
      </c>
      <c r="C734" s="134">
        <v>1000</v>
      </c>
      <c r="D734" s="135">
        <v>213</v>
      </c>
      <c r="E734" s="135">
        <v>200</v>
      </c>
      <c r="F734" s="74">
        <f ca="1" t="shared" si="22"/>
        <v>0.2</v>
      </c>
      <c r="G734" s="74">
        <f ca="1" t="shared" si="23"/>
        <v>0.938967136150235</v>
      </c>
    </row>
    <row r="735" s="36" customFormat="1" ht="15" spans="1:7">
      <c r="A735" s="132" t="s">
        <v>1328</v>
      </c>
      <c r="B735" s="144" t="s">
        <v>1329</v>
      </c>
      <c r="C735" s="134"/>
      <c r="D735" s="135"/>
      <c r="E735" s="135"/>
      <c r="F735" s="74">
        <f ca="1" t="shared" si="22"/>
        <v>0</v>
      </c>
      <c r="G735" s="74">
        <f ca="1" t="shared" si="23"/>
        <v>0</v>
      </c>
    </row>
    <row r="736" s="36" customFormat="1" ht="15" spans="1:7">
      <c r="A736" s="132" t="s">
        <v>1330</v>
      </c>
      <c r="B736" s="144" t="s">
        <v>1331</v>
      </c>
      <c r="C736" s="134">
        <v>2000</v>
      </c>
      <c r="D736" s="135">
        <v>4208</v>
      </c>
      <c r="E736" s="135">
        <v>4300</v>
      </c>
      <c r="F736" s="74">
        <f ca="1" t="shared" si="22"/>
        <v>2.15</v>
      </c>
      <c r="G736" s="74">
        <f ca="1" t="shared" si="23"/>
        <v>1.02186311787072</v>
      </c>
    </row>
    <row r="737" s="36" customFormat="1" ht="15" spans="1:7">
      <c r="A737" s="132" t="s">
        <v>1332</v>
      </c>
      <c r="B737" s="144" t="s">
        <v>1333</v>
      </c>
      <c r="C737" s="134">
        <v>10</v>
      </c>
      <c r="D737" s="135"/>
      <c r="E737" s="135"/>
      <c r="F737" s="74">
        <f ca="1" t="shared" si="22"/>
        <v>0</v>
      </c>
      <c r="G737" s="74">
        <f ca="1" t="shared" si="23"/>
        <v>0</v>
      </c>
    </row>
    <row r="738" s="36" customFormat="1" ht="15" spans="1:7">
      <c r="A738" s="132" t="s">
        <v>1334</v>
      </c>
      <c r="B738" s="144" t="s">
        <v>1335</v>
      </c>
      <c r="C738" s="134">
        <v>5</v>
      </c>
      <c r="D738" s="135"/>
      <c r="E738" s="135"/>
      <c r="F738" s="74">
        <f ca="1" t="shared" si="22"/>
        <v>0</v>
      </c>
      <c r="G738" s="74">
        <f ca="1" t="shared" si="23"/>
        <v>0</v>
      </c>
    </row>
    <row r="739" s="36" customFormat="1" ht="15" spans="1:7">
      <c r="A739" s="132" t="s">
        <v>1336</v>
      </c>
      <c r="B739" s="144" t="s">
        <v>1337</v>
      </c>
      <c r="C739" s="134">
        <v>800</v>
      </c>
      <c r="D739" s="135">
        <v>1659</v>
      </c>
      <c r="E739" s="135">
        <v>1700</v>
      </c>
      <c r="F739" s="74">
        <f ca="1" t="shared" si="22"/>
        <v>2.125</v>
      </c>
      <c r="G739" s="74">
        <f ca="1" t="shared" si="23"/>
        <v>1.02471368294153</v>
      </c>
    </row>
    <row r="740" s="36" customFormat="1" ht="15" spans="1:7">
      <c r="A740" s="132" t="s">
        <v>1338</v>
      </c>
      <c r="B740" s="144" t="s">
        <v>1339</v>
      </c>
      <c r="C740" s="134">
        <v>5</v>
      </c>
      <c r="D740" s="135"/>
      <c r="E740" s="135"/>
      <c r="F740" s="74">
        <f ca="1" t="shared" si="22"/>
        <v>0</v>
      </c>
      <c r="G740" s="74">
        <f ca="1" t="shared" si="23"/>
        <v>0</v>
      </c>
    </row>
    <row r="741" s="36" customFormat="1" ht="15" spans="1:7">
      <c r="A741" s="132" t="s">
        <v>1340</v>
      </c>
      <c r="B741" s="144" t="s">
        <v>1341</v>
      </c>
      <c r="C741" s="134">
        <v>5</v>
      </c>
      <c r="D741" s="135"/>
      <c r="E741" s="135"/>
      <c r="F741" s="74">
        <f ca="1" t="shared" si="22"/>
        <v>0</v>
      </c>
      <c r="G741" s="74">
        <f ca="1" t="shared" si="23"/>
        <v>0</v>
      </c>
    </row>
    <row r="742" s="36" customFormat="1" ht="15" spans="1:7">
      <c r="A742" s="132" t="s">
        <v>1342</v>
      </c>
      <c r="B742" s="144" t="s">
        <v>1343</v>
      </c>
      <c r="C742" s="134">
        <v>50</v>
      </c>
      <c r="D742" s="135">
        <v>143</v>
      </c>
      <c r="E742" s="135">
        <v>150</v>
      </c>
      <c r="F742" s="74">
        <f ca="1" t="shared" si="22"/>
        <v>3</v>
      </c>
      <c r="G742" s="74">
        <f ca="1" t="shared" si="23"/>
        <v>1.04895104895105</v>
      </c>
    </row>
    <row r="743" s="36" customFormat="1" ht="15" spans="1:7">
      <c r="A743" s="132" t="s">
        <v>1344</v>
      </c>
      <c r="B743" s="144" t="s">
        <v>1345</v>
      </c>
      <c r="C743" s="134"/>
      <c r="D743" s="135">
        <v>10</v>
      </c>
      <c r="E743" s="135">
        <v>10</v>
      </c>
      <c r="F743" s="74">
        <f ca="1" t="shared" si="22"/>
        <v>0</v>
      </c>
      <c r="G743" s="74">
        <f ca="1" t="shared" si="23"/>
        <v>1</v>
      </c>
    </row>
    <row r="744" s="36" customFormat="1" ht="15" spans="1:7">
      <c r="A744" s="132" t="s">
        <v>1346</v>
      </c>
      <c r="B744" s="144" t="s">
        <v>1347</v>
      </c>
      <c r="C744" s="134"/>
      <c r="D744" s="135"/>
      <c r="E744" s="135"/>
      <c r="F744" s="74">
        <f ca="1" t="shared" si="22"/>
        <v>0</v>
      </c>
      <c r="G744" s="74">
        <f ca="1" t="shared" si="23"/>
        <v>0</v>
      </c>
    </row>
    <row r="745" s="36" customFormat="1" ht="15" spans="1:7">
      <c r="A745" s="132" t="s">
        <v>1348</v>
      </c>
      <c r="B745" s="144" t="s">
        <v>1349</v>
      </c>
      <c r="C745" s="134">
        <v>600</v>
      </c>
      <c r="D745" s="135"/>
      <c r="E745" s="135"/>
      <c r="F745" s="74">
        <f ca="1" t="shared" si="22"/>
        <v>0</v>
      </c>
      <c r="G745" s="74">
        <f ca="1" t="shared" si="23"/>
        <v>0</v>
      </c>
    </row>
    <row r="746" s="36" customFormat="1" ht="15" spans="1:7">
      <c r="A746" s="132" t="s">
        <v>1350</v>
      </c>
      <c r="B746" s="144" t="s">
        <v>1351</v>
      </c>
      <c r="C746" s="134"/>
      <c r="D746" s="135">
        <v>13432</v>
      </c>
      <c r="E746" s="135">
        <v>10000</v>
      </c>
      <c r="F746" s="74">
        <f ca="1" t="shared" si="22"/>
        <v>0</v>
      </c>
      <c r="G746" s="74">
        <f ca="1" t="shared" si="23"/>
        <v>0.744490768314473</v>
      </c>
    </row>
    <row r="747" s="36" customFormat="1" ht="15" spans="1:7">
      <c r="A747" s="132" t="s">
        <v>1352</v>
      </c>
      <c r="B747" s="144" t="s">
        <v>1353</v>
      </c>
      <c r="C747" s="134"/>
      <c r="D747" s="135"/>
      <c r="E747" s="135"/>
      <c r="F747" s="74">
        <f ca="1" t="shared" si="22"/>
        <v>0</v>
      </c>
      <c r="G747" s="74">
        <f ca="1" t="shared" si="23"/>
        <v>0</v>
      </c>
    </row>
    <row r="748" s="36" customFormat="1" ht="15" spans="1:7">
      <c r="A748" s="132" t="s">
        <v>1354</v>
      </c>
      <c r="B748" s="144" t="s">
        <v>1355</v>
      </c>
      <c r="C748" s="134">
        <v>17000</v>
      </c>
      <c r="D748" s="135">
        <v>2079</v>
      </c>
      <c r="E748" s="135">
        <v>2000</v>
      </c>
      <c r="F748" s="74">
        <f ca="1" t="shared" si="22"/>
        <v>0.117647058823529</v>
      </c>
      <c r="G748" s="74">
        <f ca="1" t="shared" si="23"/>
        <v>0.962000962000962</v>
      </c>
    </row>
    <row r="749" s="36" customFormat="1" ht="15" spans="1:7">
      <c r="A749" s="132" t="s">
        <v>1356</v>
      </c>
      <c r="B749" s="144" t="s">
        <v>1357</v>
      </c>
      <c r="C749" s="134"/>
      <c r="D749" s="135"/>
      <c r="E749" s="135"/>
      <c r="F749" s="74">
        <f ca="1" t="shared" si="22"/>
        <v>0</v>
      </c>
      <c r="G749" s="74">
        <f ca="1" t="shared" si="23"/>
        <v>0</v>
      </c>
    </row>
    <row r="750" s="36" customFormat="1" ht="15" spans="1:7">
      <c r="A750" s="132" t="s">
        <v>1358</v>
      </c>
      <c r="B750" s="144" t="s">
        <v>1359</v>
      </c>
      <c r="C750" s="134">
        <v>250</v>
      </c>
      <c r="D750" s="135"/>
      <c r="E750" s="135"/>
      <c r="F750" s="74">
        <f ca="1" t="shared" si="22"/>
        <v>0</v>
      </c>
      <c r="G750" s="74">
        <f ca="1" t="shared" si="23"/>
        <v>0</v>
      </c>
    </row>
    <row r="751" s="36" customFormat="1" ht="15" spans="1:7">
      <c r="A751" s="132" t="s">
        <v>1360</v>
      </c>
      <c r="B751" s="144" t="s">
        <v>1361</v>
      </c>
      <c r="C751" s="134"/>
      <c r="D751" s="135">
        <v>12</v>
      </c>
      <c r="E751" s="135">
        <v>10</v>
      </c>
      <c r="F751" s="74">
        <f ca="1" t="shared" si="22"/>
        <v>0</v>
      </c>
      <c r="G751" s="74">
        <f ca="1" t="shared" si="23"/>
        <v>0.833333333333333</v>
      </c>
    </row>
    <row r="752" s="36" customFormat="1" ht="15" spans="1:7">
      <c r="A752" s="132" t="s">
        <v>1362</v>
      </c>
      <c r="B752" s="144" t="s">
        <v>1363</v>
      </c>
      <c r="C752" s="134">
        <v>400</v>
      </c>
      <c r="D752" s="135">
        <v>29</v>
      </c>
      <c r="E752" s="135">
        <v>30</v>
      </c>
      <c r="F752" s="74">
        <f ca="1" t="shared" si="22"/>
        <v>0.075</v>
      </c>
      <c r="G752" s="74">
        <f ca="1" t="shared" si="23"/>
        <v>1.03448275862069</v>
      </c>
    </row>
    <row r="753" s="36" customFormat="1" ht="15" spans="1:7">
      <c r="A753" s="132" t="s">
        <v>1364</v>
      </c>
      <c r="B753" s="144" t="s">
        <v>1365</v>
      </c>
      <c r="C753" s="134"/>
      <c r="D753" s="135"/>
      <c r="E753" s="135"/>
      <c r="F753" s="74">
        <f ca="1" t="shared" si="22"/>
        <v>0</v>
      </c>
      <c r="G753" s="74">
        <f ca="1" t="shared" si="23"/>
        <v>0</v>
      </c>
    </row>
    <row r="754" s="36" customFormat="1" ht="15" spans="1:7">
      <c r="A754" s="132" t="s">
        <v>1366</v>
      </c>
      <c r="B754" s="144" t="s">
        <v>1367</v>
      </c>
      <c r="C754" s="134"/>
      <c r="D754" s="135">
        <v>632</v>
      </c>
      <c r="E754" s="135">
        <v>500</v>
      </c>
      <c r="F754" s="74">
        <f ca="1" t="shared" si="22"/>
        <v>0</v>
      </c>
      <c r="G754" s="74">
        <f ca="1" t="shared" si="23"/>
        <v>0.791139240506329</v>
      </c>
    </row>
    <row r="755" s="36" customFormat="1" ht="15" spans="1:7">
      <c r="A755" s="132" t="s">
        <v>1368</v>
      </c>
      <c r="B755" s="144" t="s">
        <v>1369</v>
      </c>
      <c r="C755" s="134"/>
      <c r="D755" s="135"/>
      <c r="E755" s="135"/>
      <c r="F755" s="74">
        <f ca="1" t="shared" si="22"/>
        <v>0</v>
      </c>
      <c r="G755" s="74">
        <f ca="1" t="shared" si="23"/>
        <v>0</v>
      </c>
    </row>
    <row r="756" s="36" customFormat="1" ht="15" spans="1:7">
      <c r="A756" s="132" t="s">
        <v>1370</v>
      </c>
      <c r="B756" s="144" t="s">
        <v>1371</v>
      </c>
      <c r="C756" s="134">
        <v>5000</v>
      </c>
      <c r="D756" s="135">
        <v>7433</v>
      </c>
      <c r="E756" s="135">
        <v>5000</v>
      </c>
      <c r="F756" s="74">
        <f ca="1" t="shared" si="22"/>
        <v>1</v>
      </c>
      <c r="G756" s="74">
        <f ca="1" t="shared" si="23"/>
        <v>0.672675904749092</v>
      </c>
    </row>
    <row r="757" s="36" customFormat="1" ht="15" spans="1:7">
      <c r="A757" s="132" t="s">
        <v>1372</v>
      </c>
      <c r="B757" s="144" t="s">
        <v>1373</v>
      </c>
      <c r="C757" s="134">
        <v>5000</v>
      </c>
      <c r="D757" s="135">
        <v>3478</v>
      </c>
      <c r="E757" s="135">
        <v>3000</v>
      </c>
      <c r="F757" s="74">
        <f ca="1" t="shared" si="22"/>
        <v>0.6</v>
      </c>
      <c r="G757" s="74">
        <f ca="1" t="shared" si="23"/>
        <v>0.862564692351926</v>
      </c>
    </row>
    <row r="758" s="36" customFormat="1" ht="15" spans="1:7">
      <c r="A758" s="132" t="s">
        <v>1374</v>
      </c>
      <c r="B758" s="144" t="s">
        <v>121</v>
      </c>
      <c r="C758" s="134">
        <v>400</v>
      </c>
      <c r="D758" s="135">
        <v>405</v>
      </c>
      <c r="E758" s="135">
        <v>500</v>
      </c>
      <c r="F758" s="74">
        <f ca="1" t="shared" si="22"/>
        <v>1.25</v>
      </c>
      <c r="G758" s="74">
        <f ca="1" t="shared" si="23"/>
        <v>1.23456790123457</v>
      </c>
    </row>
    <row r="759" s="36" customFormat="1" ht="15" spans="1:7">
      <c r="A759" s="132" t="s">
        <v>1375</v>
      </c>
      <c r="B759" s="144" t="s">
        <v>123</v>
      </c>
      <c r="C759" s="134"/>
      <c r="D759" s="135"/>
      <c r="E759" s="135"/>
      <c r="F759" s="74">
        <f ca="1" t="shared" si="22"/>
        <v>0</v>
      </c>
      <c r="G759" s="74">
        <f ca="1" t="shared" si="23"/>
        <v>0</v>
      </c>
    </row>
    <row r="760" s="36" customFormat="1" ht="15" spans="1:7">
      <c r="A760" s="132" t="s">
        <v>1376</v>
      </c>
      <c r="B760" s="144" t="s">
        <v>125</v>
      </c>
      <c r="C760" s="134"/>
      <c r="D760" s="135"/>
      <c r="E760" s="135"/>
      <c r="F760" s="74">
        <f ca="1" t="shared" si="22"/>
        <v>0</v>
      </c>
      <c r="G760" s="74">
        <f ca="1" t="shared" si="23"/>
        <v>0</v>
      </c>
    </row>
    <row r="761" s="36" customFormat="1" ht="15" spans="1:7">
      <c r="A761" s="132" t="s">
        <v>1377</v>
      </c>
      <c r="B761" s="144" t="s">
        <v>1378</v>
      </c>
      <c r="C761" s="134">
        <v>50</v>
      </c>
      <c r="D761" s="135"/>
      <c r="E761" s="135"/>
      <c r="F761" s="74">
        <f ca="1" t="shared" si="22"/>
        <v>0</v>
      </c>
      <c r="G761" s="74">
        <f ca="1" t="shared" si="23"/>
        <v>0</v>
      </c>
    </row>
    <row r="762" s="36" customFormat="1" ht="15" spans="1:7">
      <c r="A762" s="132" t="s">
        <v>1379</v>
      </c>
      <c r="B762" s="144" t="s">
        <v>1380</v>
      </c>
      <c r="C762" s="134">
        <v>400</v>
      </c>
      <c r="D762" s="135">
        <v>38</v>
      </c>
      <c r="E762" s="135">
        <v>50</v>
      </c>
      <c r="F762" s="74">
        <f ca="1" t="shared" si="22"/>
        <v>0.125</v>
      </c>
      <c r="G762" s="74">
        <f ca="1" t="shared" si="23"/>
        <v>1.31578947368421</v>
      </c>
    </row>
    <row r="763" s="36" customFormat="1" ht="15" spans="1:7">
      <c r="A763" s="132" t="s">
        <v>1381</v>
      </c>
      <c r="B763" s="144" t="s">
        <v>1382</v>
      </c>
      <c r="C763" s="134"/>
      <c r="D763" s="135"/>
      <c r="E763" s="135"/>
      <c r="F763" s="74">
        <f ca="1" t="shared" si="22"/>
        <v>0</v>
      </c>
      <c r="G763" s="74">
        <f ca="1" t="shared" si="23"/>
        <v>0</v>
      </c>
    </row>
    <row r="764" s="36" customFormat="1" ht="15" spans="1:7">
      <c r="A764" s="132" t="s">
        <v>1383</v>
      </c>
      <c r="B764" s="144" t="s">
        <v>1384</v>
      </c>
      <c r="C764" s="134"/>
      <c r="D764" s="135"/>
      <c r="E764" s="135"/>
      <c r="F764" s="74">
        <f ca="1" t="shared" si="22"/>
        <v>0</v>
      </c>
      <c r="G764" s="74">
        <f ca="1" t="shared" si="23"/>
        <v>0</v>
      </c>
    </row>
    <row r="765" s="36" customFormat="1" ht="15" spans="1:7">
      <c r="A765" s="132" t="s">
        <v>1385</v>
      </c>
      <c r="B765" s="144" t="s">
        <v>1386</v>
      </c>
      <c r="C765" s="134"/>
      <c r="D765" s="135"/>
      <c r="E765" s="135"/>
      <c r="F765" s="74">
        <f ca="1" t="shared" si="22"/>
        <v>0</v>
      </c>
      <c r="G765" s="74">
        <f ca="1" t="shared" si="23"/>
        <v>0</v>
      </c>
    </row>
    <row r="766" s="36" customFormat="1" ht="15" spans="1:7">
      <c r="A766" s="132" t="s">
        <v>1387</v>
      </c>
      <c r="B766" s="144" t="s">
        <v>1388</v>
      </c>
      <c r="C766" s="134"/>
      <c r="D766" s="135"/>
      <c r="E766" s="135"/>
      <c r="F766" s="74">
        <f ca="1" t="shared" si="22"/>
        <v>0</v>
      </c>
      <c r="G766" s="74">
        <f ca="1" t="shared" si="23"/>
        <v>0</v>
      </c>
    </row>
    <row r="767" s="36" customFormat="1" ht="15" spans="1:7">
      <c r="A767" s="132" t="s">
        <v>1389</v>
      </c>
      <c r="B767" s="144" t="s">
        <v>1390</v>
      </c>
      <c r="C767" s="134"/>
      <c r="D767" s="135"/>
      <c r="E767" s="135"/>
      <c r="F767" s="74">
        <f ca="1" t="shared" si="22"/>
        <v>0</v>
      </c>
      <c r="G767" s="74">
        <f ca="1" t="shared" si="23"/>
        <v>0</v>
      </c>
    </row>
    <row r="768" s="36" customFormat="1" ht="15" spans="1:7">
      <c r="A768" s="132" t="s">
        <v>1391</v>
      </c>
      <c r="B768" s="144" t="s">
        <v>1392</v>
      </c>
      <c r="C768" s="134"/>
      <c r="D768" s="135"/>
      <c r="E768" s="135"/>
      <c r="F768" s="74">
        <f ca="1" t="shared" si="22"/>
        <v>0</v>
      </c>
      <c r="G768" s="74">
        <f ca="1" t="shared" si="23"/>
        <v>0</v>
      </c>
    </row>
    <row r="769" s="36" customFormat="1" ht="15" spans="1:7">
      <c r="A769" s="132" t="s">
        <v>1393</v>
      </c>
      <c r="B769" s="144" t="s">
        <v>1394</v>
      </c>
      <c r="C769" s="134"/>
      <c r="D769" s="135"/>
      <c r="E769" s="135"/>
      <c r="F769" s="74">
        <f ca="1" t="shared" si="22"/>
        <v>0</v>
      </c>
      <c r="G769" s="74">
        <f ca="1" t="shared" si="23"/>
        <v>0</v>
      </c>
    </row>
    <row r="770" s="36" customFormat="1" ht="15" spans="1:7">
      <c r="A770" s="132" t="s">
        <v>1395</v>
      </c>
      <c r="B770" s="144" t="s">
        <v>1396</v>
      </c>
      <c r="C770" s="134"/>
      <c r="D770" s="135"/>
      <c r="E770" s="135"/>
      <c r="F770" s="74">
        <f ca="1" t="shared" si="22"/>
        <v>0</v>
      </c>
      <c r="G770" s="74">
        <f ca="1" t="shared" si="23"/>
        <v>0</v>
      </c>
    </row>
    <row r="771" s="36" customFormat="1" ht="15" spans="1:7">
      <c r="A771" s="132" t="s">
        <v>1397</v>
      </c>
      <c r="B771" s="144" t="s">
        <v>1398</v>
      </c>
      <c r="C771" s="134"/>
      <c r="D771" s="135"/>
      <c r="E771" s="135"/>
      <c r="F771" s="74">
        <f ca="1" t="shared" si="22"/>
        <v>0</v>
      </c>
      <c r="G771" s="74">
        <f ca="1" t="shared" si="23"/>
        <v>0</v>
      </c>
    </row>
    <row r="772" s="36" customFormat="1" ht="15" spans="1:7">
      <c r="A772" s="132" t="s">
        <v>1399</v>
      </c>
      <c r="B772" s="144" t="s">
        <v>1400</v>
      </c>
      <c r="C772" s="134"/>
      <c r="D772" s="135"/>
      <c r="E772" s="135"/>
      <c r="F772" s="74">
        <f ca="1" t="shared" si="22"/>
        <v>0</v>
      </c>
      <c r="G772" s="74">
        <f ca="1" t="shared" si="23"/>
        <v>0</v>
      </c>
    </row>
    <row r="773" s="36" customFormat="1" ht="15" spans="1:7">
      <c r="A773" s="132" t="s">
        <v>1401</v>
      </c>
      <c r="B773" s="144" t="s">
        <v>1402</v>
      </c>
      <c r="C773" s="134"/>
      <c r="D773" s="135"/>
      <c r="E773" s="135"/>
      <c r="F773" s="74">
        <f ca="1" t="shared" si="22"/>
        <v>0</v>
      </c>
      <c r="G773" s="74">
        <f ca="1" t="shared" si="23"/>
        <v>0</v>
      </c>
    </row>
    <row r="774" s="36" customFormat="1" ht="15" spans="1:7">
      <c r="A774" s="132" t="s">
        <v>1403</v>
      </c>
      <c r="B774" s="144" t="s">
        <v>1404</v>
      </c>
      <c r="C774" s="134"/>
      <c r="D774" s="135"/>
      <c r="E774" s="135"/>
      <c r="F774" s="74">
        <f ca="1" t="shared" si="22"/>
        <v>0</v>
      </c>
      <c r="G774" s="74">
        <f ca="1" t="shared" si="23"/>
        <v>0</v>
      </c>
    </row>
    <row r="775" s="36" customFormat="1" ht="15" spans="1:7">
      <c r="A775" s="132" t="s">
        <v>1405</v>
      </c>
      <c r="B775" s="144" t="s">
        <v>1406</v>
      </c>
      <c r="C775" s="134">
        <v>50</v>
      </c>
      <c r="D775" s="135">
        <v>13</v>
      </c>
      <c r="E775" s="135">
        <v>20</v>
      </c>
      <c r="F775" s="74">
        <f ca="1" t="shared" si="22"/>
        <v>0.4</v>
      </c>
      <c r="G775" s="74">
        <f ca="1" t="shared" si="23"/>
        <v>1.53846153846154</v>
      </c>
    </row>
    <row r="776" s="36" customFormat="1" ht="15" spans="1:7">
      <c r="A776" s="132" t="s">
        <v>1407</v>
      </c>
      <c r="B776" s="144" t="s">
        <v>1408</v>
      </c>
      <c r="C776" s="134"/>
      <c r="D776" s="135"/>
      <c r="E776" s="135"/>
      <c r="F776" s="74">
        <f ca="1" t="shared" si="22"/>
        <v>0</v>
      </c>
      <c r="G776" s="74">
        <f ca="1" t="shared" si="23"/>
        <v>0</v>
      </c>
    </row>
    <row r="777" s="36" customFormat="1" ht="15" spans="1:7">
      <c r="A777" s="132" t="s">
        <v>1409</v>
      </c>
      <c r="B777" s="144" t="s">
        <v>1345</v>
      </c>
      <c r="C777" s="134"/>
      <c r="D777" s="135"/>
      <c r="E777" s="135"/>
      <c r="F777" s="74">
        <f ca="1" t="shared" si="22"/>
        <v>0</v>
      </c>
      <c r="G777" s="74">
        <f ca="1" t="shared" si="23"/>
        <v>0</v>
      </c>
    </row>
    <row r="778" s="36" customFormat="1" ht="15" spans="1:7">
      <c r="A778" s="132" t="s">
        <v>1410</v>
      </c>
      <c r="B778" s="144" t="s">
        <v>1411</v>
      </c>
      <c r="C778" s="134"/>
      <c r="D778" s="135"/>
      <c r="E778" s="135"/>
      <c r="F778" s="74">
        <f ca="1" t="shared" si="22"/>
        <v>0</v>
      </c>
      <c r="G778" s="74">
        <f ca="1" t="shared" si="23"/>
        <v>0</v>
      </c>
    </row>
    <row r="779" s="36" customFormat="1" ht="15" spans="1:7">
      <c r="A779" s="132" t="s">
        <v>1412</v>
      </c>
      <c r="B779" s="144" t="s">
        <v>1413</v>
      </c>
      <c r="C779" s="134">
        <v>1000</v>
      </c>
      <c r="D779" s="135">
        <v>806</v>
      </c>
      <c r="E779" s="135">
        <v>800</v>
      </c>
      <c r="F779" s="74">
        <f ca="1" t="shared" ref="F779:F842" si="24">IFERROR(OFFSET(F779,0,-1)/OFFSET(F779,0,-3),)</f>
        <v>0.8</v>
      </c>
      <c r="G779" s="74">
        <f ca="1" t="shared" ref="G779:G842" si="25">IFERROR(OFFSET(F779,0,-1)/OFFSET(F779,0,-2),)</f>
        <v>0.992555831265509</v>
      </c>
    </row>
    <row r="780" s="36" customFormat="1" ht="15" spans="1:7">
      <c r="A780" s="132" t="s">
        <v>1414</v>
      </c>
      <c r="B780" s="144" t="s">
        <v>121</v>
      </c>
      <c r="C780" s="134">
        <v>700</v>
      </c>
      <c r="D780" s="135">
        <v>539</v>
      </c>
      <c r="E780" s="135">
        <v>500</v>
      </c>
      <c r="F780" s="74">
        <f ca="1" t="shared" si="24"/>
        <v>0.714285714285714</v>
      </c>
      <c r="G780" s="74">
        <f ca="1" t="shared" si="25"/>
        <v>0.927643784786642</v>
      </c>
    </row>
    <row r="781" s="36" customFormat="1" ht="15" spans="1:7">
      <c r="A781" s="132" t="s">
        <v>1415</v>
      </c>
      <c r="B781" s="144" t="s">
        <v>123</v>
      </c>
      <c r="C781" s="134"/>
      <c r="D781" s="135"/>
      <c r="E781" s="135"/>
      <c r="F781" s="74">
        <f ca="1" t="shared" si="24"/>
        <v>0</v>
      </c>
      <c r="G781" s="74">
        <f ca="1" t="shared" si="25"/>
        <v>0</v>
      </c>
    </row>
    <row r="782" s="36" customFormat="1" ht="15" spans="1:7">
      <c r="A782" s="132" t="s">
        <v>1416</v>
      </c>
      <c r="B782" s="144" t="s">
        <v>125</v>
      </c>
      <c r="C782" s="134"/>
      <c r="D782" s="135"/>
      <c r="E782" s="135"/>
      <c r="F782" s="74">
        <f ca="1" t="shared" si="24"/>
        <v>0</v>
      </c>
      <c r="G782" s="74">
        <f ca="1" t="shared" si="25"/>
        <v>0</v>
      </c>
    </row>
    <row r="783" s="36" customFormat="1" ht="15" spans="1:7">
      <c r="A783" s="132" t="s">
        <v>1417</v>
      </c>
      <c r="B783" s="144" t="s">
        <v>1418</v>
      </c>
      <c r="C783" s="134"/>
      <c r="D783" s="135"/>
      <c r="E783" s="135"/>
      <c r="F783" s="74">
        <f ca="1" t="shared" si="24"/>
        <v>0</v>
      </c>
      <c r="G783" s="74">
        <f ca="1" t="shared" si="25"/>
        <v>0</v>
      </c>
    </row>
    <row r="784" s="36" customFormat="1" ht="15" spans="1:7">
      <c r="A784" s="132" t="s">
        <v>1419</v>
      </c>
      <c r="B784" s="144" t="s">
        <v>1420</v>
      </c>
      <c r="C784" s="134">
        <v>5</v>
      </c>
      <c r="D784" s="135">
        <v>15743</v>
      </c>
      <c r="E784" s="135">
        <v>15000</v>
      </c>
      <c r="F784" s="74">
        <f ca="1" t="shared" si="24"/>
        <v>3000</v>
      </c>
      <c r="G784" s="74">
        <f ca="1" t="shared" si="25"/>
        <v>0.952804421012514</v>
      </c>
    </row>
    <row r="785" s="36" customFormat="1" ht="15" spans="1:7">
      <c r="A785" s="132" t="s">
        <v>1421</v>
      </c>
      <c r="B785" s="144" t="s">
        <v>1422</v>
      </c>
      <c r="C785" s="134">
        <v>500</v>
      </c>
      <c r="D785" s="135">
        <v>113</v>
      </c>
      <c r="E785" s="135">
        <v>120</v>
      </c>
      <c r="F785" s="74">
        <f ca="1" t="shared" si="24"/>
        <v>0.24</v>
      </c>
      <c r="G785" s="74">
        <f ca="1" t="shared" si="25"/>
        <v>1.06194690265487</v>
      </c>
    </row>
    <row r="786" s="36" customFormat="1" ht="15" spans="1:7">
      <c r="A786" s="132" t="s">
        <v>1423</v>
      </c>
      <c r="B786" s="144" t="s">
        <v>1424</v>
      </c>
      <c r="C786" s="134"/>
      <c r="D786" s="135"/>
      <c r="E786" s="135"/>
      <c r="F786" s="74">
        <f ca="1" t="shared" si="24"/>
        <v>0</v>
      </c>
      <c r="G786" s="74">
        <f ca="1" t="shared" si="25"/>
        <v>0</v>
      </c>
    </row>
    <row r="787" s="36" customFormat="1" ht="15" spans="1:7">
      <c r="A787" s="132" t="s">
        <v>1425</v>
      </c>
      <c r="B787" s="144" t="s">
        <v>1426</v>
      </c>
      <c r="C787" s="134"/>
      <c r="D787" s="135"/>
      <c r="E787" s="135"/>
      <c r="F787" s="74">
        <f ca="1" t="shared" si="24"/>
        <v>0</v>
      </c>
      <c r="G787" s="74">
        <f ca="1" t="shared" si="25"/>
        <v>0</v>
      </c>
    </row>
    <row r="788" s="36" customFormat="1" ht="15" spans="1:7">
      <c r="A788" s="132" t="s">
        <v>1427</v>
      </c>
      <c r="B788" s="144" t="s">
        <v>1428</v>
      </c>
      <c r="C788" s="134">
        <v>50</v>
      </c>
      <c r="D788" s="135"/>
      <c r="E788" s="135"/>
      <c r="F788" s="74">
        <f ca="1" t="shared" si="24"/>
        <v>0</v>
      </c>
      <c r="G788" s="74">
        <f ca="1" t="shared" si="25"/>
        <v>0</v>
      </c>
    </row>
    <row r="789" s="36" customFormat="1" ht="15" spans="1:7">
      <c r="A789" s="132" t="s">
        <v>1429</v>
      </c>
      <c r="B789" s="144" t="s">
        <v>1430</v>
      </c>
      <c r="C789" s="134">
        <v>10</v>
      </c>
      <c r="D789" s="135">
        <v>44</v>
      </c>
      <c r="E789" s="135">
        <v>50</v>
      </c>
      <c r="F789" s="74">
        <f ca="1" t="shared" si="24"/>
        <v>5</v>
      </c>
      <c r="G789" s="74">
        <f ca="1" t="shared" si="25"/>
        <v>1.13636363636364</v>
      </c>
    </row>
    <row r="790" s="36" customFormat="1" ht="15" spans="1:7">
      <c r="A790" s="132" t="s">
        <v>1431</v>
      </c>
      <c r="B790" s="144" t="s">
        <v>1432</v>
      </c>
      <c r="C790" s="134">
        <v>2000</v>
      </c>
      <c r="D790" s="135">
        <v>2438</v>
      </c>
      <c r="E790" s="135">
        <v>2500</v>
      </c>
      <c r="F790" s="74">
        <f ca="1" t="shared" si="24"/>
        <v>1.25</v>
      </c>
      <c r="G790" s="74">
        <f ca="1" t="shared" si="25"/>
        <v>1.02543068088597</v>
      </c>
    </row>
    <row r="791" s="36" customFormat="1" ht="15" spans="1:7">
      <c r="A791" s="132" t="s">
        <v>1433</v>
      </c>
      <c r="B791" s="144" t="s">
        <v>1434</v>
      </c>
      <c r="C791" s="134"/>
      <c r="D791" s="135"/>
      <c r="E791" s="135"/>
      <c r="F791" s="74">
        <f ca="1" t="shared" si="24"/>
        <v>0</v>
      </c>
      <c r="G791" s="74">
        <f ca="1" t="shared" si="25"/>
        <v>0</v>
      </c>
    </row>
    <row r="792" s="36" customFormat="1" ht="15" spans="1:7">
      <c r="A792" s="132" t="s">
        <v>1435</v>
      </c>
      <c r="B792" s="144" t="s">
        <v>1436</v>
      </c>
      <c r="C792" s="134"/>
      <c r="D792" s="135"/>
      <c r="E792" s="135"/>
      <c r="F792" s="74">
        <f ca="1" t="shared" si="24"/>
        <v>0</v>
      </c>
      <c r="G792" s="74">
        <f ca="1" t="shared" si="25"/>
        <v>0</v>
      </c>
    </row>
    <row r="793" s="36" customFormat="1" ht="15" spans="1:7">
      <c r="A793" s="132" t="s">
        <v>1437</v>
      </c>
      <c r="B793" s="144" t="s">
        <v>1438</v>
      </c>
      <c r="C793" s="134">
        <v>200</v>
      </c>
      <c r="D793" s="135">
        <v>1709</v>
      </c>
      <c r="E793" s="135">
        <v>2000</v>
      </c>
      <c r="F793" s="74">
        <f ca="1" t="shared" si="24"/>
        <v>10</v>
      </c>
      <c r="G793" s="74">
        <f ca="1" t="shared" si="25"/>
        <v>1.17027501462844</v>
      </c>
    </row>
    <row r="794" s="36" customFormat="1" ht="15" spans="1:7">
      <c r="A794" s="132" t="s">
        <v>1439</v>
      </c>
      <c r="B794" s="144" t="s">
        <v>1440</v>
      </c>
      <c r="C794" s="134">
        <v>300</v>
      </c>
      <c r="D794" s="135">
        <v>32</v>
      </c>
      <c r="E794" s="135">
        <v>40</v>
      </c>
      <c r="F794" s="74">
        <f ca="1" t="shared" si="24"/>
        <v>0.133333333333333</v>
      </c>
      <c r="G794" s="74">
        <f ca="1" t="shared" si="25"/>
        <v>1.25</v>
      </c>
    </row>
    <row r="795" s="36" customFormat="1" ht="15" spans="1:7">
      <c r="A795" s="132" t="s">
        <v>1441</v>
      </c>
      <c r="B795" s="144" t="s">
        <v>1442</v>
      </c>
      <c r="C795" s="134">
        <v>200</v>
      </c>
      <c r="D795" s="135">
        <v>15628</v>
      </c>
      <c r="E795" s="135">
        <v>7085</v>
      </c>
      <c r="F795" s="74">
        <f ca="1" t="shared" si="24"/>
        <v>35.425</v>
      </c>
      <c r="G795" s="74">
        <f ca="1" t="shared" si="25"/>
        <v>0.453352956232403</v>
      </c>
    </row>
    <row r="796" s="36" customFormat="1" ht="15" spans="1:7">
      <c r="A796" s="132" t="s">
        <v>1443</v>
      </c>
      <c r="B796" s="144" t="s">
        <v>1444</v>
      </c>
      <c r="C796" s="134"/>
      <c r="D796" s="135"/>
      <c r="E796" s="135"/>
      <c r="F796" s="74">
        <f ca="1" t="shared" si="24"/>
        <v>0</v>
      </c>
      <c r="G796" s="74">
        <f ca="1" t="shared" si="25"/>
        <v>0</v>
      </c>
    </row>
    <row r="797" s="36" customFormat="1" ht="15" spans="1:7">
      <c r="A797" s="132" t="s">
        <v>1445</v>
      </c>
      <c r="B797" s="144" t="s">
        <v>1446</v>
      </c>
      <c r="C797" s="134"/>
      <c r="D797" s="135"/>
      <c r="E797" s="135"/>
      <c r="F797" s="74">
        <f ca="1" t="shared" si="24"/>
        <v>0</v>
      </c>
      <c r="G797" s="74">
        <f ca="1" t="shared" si="25"/>
        <v>0</v>
      </c>
    </row>
    <row r="798" s="36" customFormat="1" ht="15" spans="1:7">
      <c r="A798" s="132" t="s">
        <v>1447</v>
      </c>
      <c r="B798" s="144" t="s">
        <v>1448</v>
      </c>
      <c r="C798" s="134">
        <v>200</v>
      </c>
      <c r="D798" s="135">
        <v>7342</v>
      </c>
      <c r="E798" s="135">
        <v>7000</v>
      </c>
      <c r="F798" s="74">
        <f ca="1" t="shared" si="24"/>
        <v>35</v>
      </c>
      <c r="G798" s="74">
        <f ca="1" t="shared" si="25"/>
        <v>0.953418687006265</v>
      </c>
    </row>
    <row r="799" s="36" customFormat="1" ht="15" spans="1:7">
      <c r="A799" s="132" t="s">
        <v>1449</v>
      </c>
      <c r="B799" s="144" t="s">
        <v>1450</v>
      </c>
      <c r="C799" s="134">
        <v>200</v>
      </c>
      <c r="D799" s="135">
        <v>35</v>
      </c>
      <c r="E799" s="135">
        <v>50</v>
      </c>
      <c r="F799" s="74">
        <f ca="1" t="shared" si="24"/>
        <v>0.25</v>
      </c>
      <c r="G799" s="74">
        <f ca="1" t="shared" si="25"/>
        <v>1.42857142857143</v>
      </c>
    </row>
    <row r="800" s="36" customFormat="1" ht="15" spans="1:7">
      <c r="A800" s="132" t="s">
        <v>1451</v>
      </c>
      <c r="B800" s="144" t="s">
        <v>1452</v>
      </c>
      <c r="C800" s="134"/>
      <c r="D800" s="135"/>
      <c r="E800" s="135"/>
      <c r="F800" s="74">
        <f ca="1" t="shared" si="24"/>
        <v>0</v>
      </c>
      <c r="G800" s="74">
        <f ca="1" t="shared" si="25"/>
        <v>0</v>
      </c>
    </row>
    <row r="801" s="36" customFormat="1" ht="15" spans="1:7">
      <c r="A801" s="132" t="s">
        <v>1453</v>
      </c>
      <c r="B801" s="144" t="s">
        <v>1400</v>
      </c>
      <c r="C801" s="134"/>
      <c r="D801" s="135"/>
      <c r="E801" s="135"/>
      <c r="F801" s="74">
        <f ca="1" t="shared" si="24"/>
        <v>0</v>
      </c>
      <c r="G801" s="74">
        <f ca="1" t="shared" si="25"/>
        <v>0</v>
      </c>
    </row>
    <row r="802" s="36" customFormat="1" ht="15" spans="1:7">
      <c r="A802" s="132" t="s">
        <v>1454</v>
      </c>
      <c r="B802" s="144" t="s">
        <v>1455</v>
      </c>
      <c r="C802" s="134">
        <v>50</v>
      </c>
      <c r="D802" s="135"/>
      <c r="E802" s="135"/>
      <c r="F802" s="74">
        <f ca="1" t="shared" si="24"/>
        <v>0</v>
      </c>
      <c r="G802" s="74">
        <f ca="1" t="shared" si="25"/>
        <v>0</v>
      </c>
    </row>
    <row r="803" s="36" customFormat="1" ht="15" spans="1:7">
      <c r="A803" s="132" t="s">
        <v>1456</v>
      </c>
      <c r="B803" s="144" t="s">
        <v>1457</v>
      </c>
      <c r="C803" s="134"/>
      <c r="D803" s="135">
        <v>152</v>
      </c>
      <c r="E803" s="135">
        <v>150</v>
      </c>
      <c r="F803" s="74">
        <f ca="1" t="shared" si="24"/>
        <v>0</v>
      </c>
      <c r="G803" s="74">
        <f ca="1" t="shared" si="25"/>
        <v>0.986842105263158</v>
      </c>
    </row>
    <row r="804" s="36" customFormat="1" ht="15" spans="1:7">
      <c r="A804" s="132" t="s">
        <v>1458</v>
      </c>
      <c r="B804" s="144" t="s">
        <v>1459</v>
      </c>
      <c r="C804" s="134"/>
      <c r="D804" s="135"/>
      <c r="E804" s="135"/>
      <c r="F804" s="74">
        <f ca="1" t="shared" si="24"/>
        <v>0</v>
      </c>
      <c r="G804" s="74">
        <f ca="1" t="shared" si="25"/>
        <v>0</v>
      </c>
    </row>
    <row r="805" s="36" customFormat="1" ht="15" spans="1:7">
      <c r="A805" s="132" t="s">
        <v>1460</v>
      </c>
      <c r="B805" s="144" t="s">
        <v>1461</v>
      </c>
      <c r="C805" s="134"/>
      <c r="D805" s="135"/>
      <c r="E805" s="135"/>
      <c r="F805" s="74">
        <f ca="1" t="shared" si="24"/>
        <v>0</v>
      </c>
      <c r="G805" s="74">
        <f ca="1" t="shared" si="25"/>
        <v>0</v>
      </c>
    </row>
    <row r="806" s="36" customFormat="1" ht="15" spans="1:7">
      <c r="A806" s="132" t="s">
        <v>1462</v>
      </c>
      <c r="B806" s="144" t="s">
        <v>1463</v>
      </c>
      <c r="C806" s="134">
        <v>500</v>
      </c>
      <c r="D806" s="135">
        <v>1001</v>
      </c>
      <c r="E806" s="135">
        <v>800</v>
      </c>
      <c r="F806" s="74">
        <f ca="1" t="shared" si="24"/>
        <v>1.6</v>
      </c>
      <c r="G806" s="74">
        <f ca="1" t="shared" si="25"/>
        <v>0.799200799200799</v>
      </c>
    </row>
    <row r="807" s="36" customFormat="1" ht="15" spans="1:7">
      <c r="A807" s="132" t="s">
        <v>1464</v>
      </c>
      <c r="B807" s="144" t="s">
        <v>1465</v>
      </c>
      <c r="C807" s="134">
        <v>12010</v>
      </c>
      <c r="D807" s="135">
        <v>5107</v>
      </c>
      <c r="E807" s="135">
        <v>5000</v>
      </c>
      <c r="F807" s="74">
        <f ca="1" t="shared" si="24"/>
        <v>0.41631973355537</v>
      </c>
      <c r="G807" s="74">
        <f ca="1" t="shared" si="25"/>
        <v>0.97904836498923</v>
      </c>
    </row>
    <row r="808" s="36" customFormat="1" ht="15" spans="1:7">
      <c r="A808" s="132" t="s">
        <v>1466</v>
      </c>
      <c r="B808" s="144" t="s">
        <v>1467</v>
      </c>
      <c r="C808" s="134">
        <v>2630</v>
      </c>
      <c r="D808" s="135">
        <v>18935</v>
      </c>
      <c r="E808" s="135">
        <v>10000</v>
      </c>
      <c r="F808" s="74">
        <f ca="1" t="shared" si="24"/>
        <v>3.80228136882129</v>
      </c>
      <c r="G808" s="74">
        <f ca="1" t="shared" si="25"/>
        <v>0.528122524425667</v>
      </c>
    </row>
    <row r="809" s="36" customFormat="1" ht="15" spans="1:7">
      <c r="A809" s="132" t="s">
        <v>1468</v>
      </c>
      <c r="B809" s="144" t="s">
        <v>1469</v>
      </c>
      <c r="C809" s="134"/>
      <c r="D809" s="135">
        <v>1</v>
      </c>
      <c r="E809" s="135">
        <v>1</v>
      </c>
      <c r="F809" s="74">
        <f ca="1" t="shared" si="24"/>
        <v>0</v>
      </c>
      <c r="G809" s="74">
        <f ca="1" t="shared" si="25"/>
        <v>1</v>
      </c>
    </row>
    <row r="810" s="36" customFormat="1" ht="15" spans="1:7">
      <c r="A810" s="132" t="s">
        <v>1470</v>
      </c>
      <c r="B810" s="144" t="s">
        <v>1471</v>
      </c>
      <c r="C810" s="134"/>
      <c r="D810" s="135"/>
      <c r="E810" s="135"/>
      <c r="F810" s="74">
        <f ca="1" t="shared" si="24"/>
        <v>0</v>
      </c>
      <c r="G810" s="74">
        <f ca="1" t="shared" si="25"/>
        <v>0</v>
      </c>
    </row>
    <row r="811" s="36" customFormat="1" ht="15" spans="1:7">
      <c r="A811" s="132" t="s">
        <v>1472</v>
      </c>
      <c r="B811" s="144" t="s">
        <v>1473</v>
      </c>
      <c r="C811" s="134"/>
      <c r="D811" s="135"/>
      <c r="E811" s="135"/>
      <c r="F811" s="74">
        <f ca="1" t="shared" si="24"/>
        <v>0</v>
      </c>
      <c r="G811" s="74">
        <f ca="1" t="shared" si="25"/>
        <v>0</v>
      </c>
    </row>
    <row r="812" s="36" customFormat="1" ht="15" spans="1:7">
      <c r="A812" s="132" t="s">
        <v>1474</v>
      </c>
      <c r="B812" s="144" t="s">
        <v>1475</v>
      </c>
      <c r="C812" s="134">
        <v>3000</v>
      </c>
      <c r="D812" s="135">
        <v>40</v>
      </c>
      <c r="E812" s="135">
        <v>40</v>
      </c>
      <c r="F812" s="74">
        <f ca="1" t="shared" si="24"/>
        <v>0.0133333333333333</v>
      </c>
      <c r="G812" s="74">
        <f ca="1" t="shared" si="25"/>
        <v>1</v>
      </c>
    </row>
    <row r="813" s="36" customFormat="1" ht="15" spans="1:7">
      <c r="A813" s="132" t="s">
        <v>1476</v>
      </c>
      <c r="B813" s="144" t="s">
        <v>1477</v>
      </c>
      <c r="C813" s="134"/>
      <c r="D813" s="135">
        <v>875</v>
      </c>
      <c r="E813" s="135">
        <v>800</v>
      </c>
      <c r="F813" s="74">
        <f ca="1" t="shared" si="24"/>
        <v>0</v>
      </c>
      <c r="G813" s="74">
        <f ca="1" t="shared" si="25"/>
        <v>0.914285714285714</v>
      </c>
    </row>
    <row r="814" s="36" customFormat="1" ht="15" spans="1:7">
      <c r="A814" s="132" t="s">
        <v>1478</v>
      </c>
      <c r="B814" s="144" t="s">
        <v>1479</v>
      </c>
      <c r="C814" s="134">
        <v>9500</v>
      </c>
      <c r="D814" s="135">
        <v>7455</v>
      </c>
      <c r="E814" s="135">
        <v>4000</v>
      </c>
      <c r="F814" s="74">
        <f ca="1" t="shared" si="24"/>
        <v>0.421052631578947</v>
      </c>
      <c r="G814" s="74">
        <f ca="1" t="shared" si="25"/>
        <v>0.536552649228706</v>
      </c>
    </row>
    <row r="815" s="36" customFormat="1" ht="15" spans="1:7">
      <c r="A815" s="132" t="s">
        <v>1480</v>
      </c>
      <c r="B815" s="144" t="s">
        <v>1481</v>
      </c>
      <c r="C815" s="134">
        <v>5</v>
      </c>
      <c r="D815" s="135"/>
      <c r="E815" s="135"/>
      <c r="F815" s="74">
        <f ca="1" t="shared" si="24"/>
        <v>0</v>
      </c>
      <c r="G815" s="74">
        <f ca="1" t="shared" si="25"/>
        <v>0</v>
      </c>
    </row>
    <row r="816" s="36" customFormat="1" ht="15" spans="1:7">
      <c r="A816" s="132" t="s">
        <v>1482</v>
      </c>
      <c r="B816" s="144" t="s">
        <v>1483</v>
      </c>
      <c r="C816" s="134"/>
      <c r="D816" s="135"/>
      <c r="E816" s="135"/>
      <c r="F816" s="74">
        <f ca="1" t="shared" si="24"/>
        <v>0</v>
      </c>
      <c r="G816" s="74">
        <f ca="1" t="shared" si="25"/>
        <v>0</v>
      </c>
    </row>
    <row r="817" s="36" customFormat="1" ht="15" spans="1:7">
      <c r="A817" s="132" t="s">
        <v>1484</v>
      </c>
      <c r="B817" s="144" t="s">
        <v>1485</v>
      </c>
      <c r="C817" s="134">
        <v>10</v>
      </c>
      <c r="D817" s="135"/>
      <c r="E817" s="135"/>
      <c r="F817" s="74">
        <f ca="1" t="shared" si="24"/>
        <v>0</v>
      </c>
      <c r="G817" s="74">
        <f ca="1" t="shared" si="25"/>
        <v>0</v>
      </c>
    </row>
    <row r="818" s="36" customFormat="1" ht="15" spans="1:7">
      <c r="A818" s="132" t="s">
        <v>1486</v>
      </c>
      <c r="B818" s="144" t="s">
        <v>1487</v>
      </c>
      <c r="C818" s="134"/>
      <c r="D818" s="135"/>
      <c r="E818" s="135"/>
      <c r="F818" s="74">
        <f ca="1" t="shared" si="24"/>
        <v>0</v>
      </c>
      <c r="G818" s="74">
        <f ca="1" t="shared" si="25"/>
        <v>0</v>
      </c>
    </row>
    <row r="819" s="36" customFormat="1" ht="15" spans="1:7">
      <c r="A819" s="132" t="s">
        <v>1488</v>
      </c>
      <c r="B819" s="144" t="s">
        <v>1489</v>
      </c>
      <c r="C819" s="134">
        <v>2000</v>
      </c>
      <c r="D819" s="135">
        <v>154</v>
      </c>
      <c r="E819" s="135">
        <v>100</v>
      </c>
      <c r="F819" s="74">
        <f ca="1" t="shared" si="24"/>
        <v>0.05</v>
      </c>
      <c r="G819" s="74">
        <f ca="1" t="shared" si="25"/>
        <v>0.649350649350649</v>
      </c>
    </row>
    <row r="820" s="36" customFormat="1" ht="15" spans="1:7">
      <c r="A820" s="132" t="s">
        <v>1490</v>
      </c>
      <c r="B820" s="144" t="s">
        <v>1491</v>
      </c>
      <c r="C820" s="134">
        <v>100</v>
      </c>
      <c r="D820" s="135">
        <v>128</v>
      </c>
      <c r="E820" s="135">
        <v>100</v>
      </c>
      <c r="F820" s="74">
        <f ca="1" t="shared" si="24"/>
        <v>1</v>
      </c>
      <c r="G820" s="74">
        <f ca="1" t="shared" si="25"/>
        <v>0.78125</v>
      </c>
    </row>
    <row r="821" s="36" customFormat="1" ht="15" spans="1:7">
      <c r="A821" s="132" t="s">
        <v>1492</v>
      </c>
      <c r="B821" s="144" t="s">
        <v>1493</v>
      </c>
      <c r="C821" s="134"/>
      <c r="D821" s="135"/>
      <c r="E821" s="135"/>
      <c r="F821" s="74">
        <f ca="1" t="shared" si="24"/>
        <v>0</v>
      </c>
      <c r="G821" s="74">
        <f ca="1" t="shared" si="25"/>
        <v>0</v>
      </c>
    </row>
    <row r="822" s="36" customFormat="1" ht="15" spans="1:7">
      <c r="A822" s="132" t="s">
        <v>1494</v>
      </c>
      <c r="B822" s="144" t="s">
        <v>1495</v>
      </c>
      <c r="C822" s="134">
        <v>200</v>
      </c>
      <c r="D822" s="135">
        <v>302</v>
      </c>
      <c r="E822" s="135">
        <v>300</v>
      </c>
      <c r="F822" s="74">
        <f ca="1" t="shared" si="24"/>
        <v>1.5</v>
      </c>
      <c r="G822" s="74">
        <f ca="1" t="shared" si="25"/>
        <v>0.993377483443709</v>
      </c>
    </row>
    <row r="823" s="36" customFormat="1" ht="15" spans="1:7">
      <c r="A823" s="132" t="s">
        <v>1496</v>
      </c>
      <c r="B823" s="144" t="s">
        <v>1497</v>
      </c>
      <c r="C823" s="134"/>
      <c r="D823" s="135"/>
      <c r="E823" s="135"/>
      <c r="F823" s="74">
        <f ca="1" t="shared" si="24"/>
        <v>0</v>
      </c>
      <c r="G823" s="74">
        <f ca="1" t="shared" si="25"/>
        <v>0</v>
      </c>
    </row>
    <row r="824" s="36" customFormat="1" ht="15" spans="1:7">
      <c r="A824" s="132" t="s">
        <v>1498</v>
      </c>
      <c r="B824" s="144" t="s">
        <v>1499</v>
      </c>
      <c r="C824" s="134">
        <v>4000</v>
      </c>
      <c r="D824" s="135">
        <v>5559</v>
      </c>
      <c r="E824" s="135">
        <v>2000</v>
      </c>
      <c r="F824" s="74">
        <f ca="1" t="shared" si="24"/>
        <v>0.5</v>
      </c>
      <c r="G824" s="74">
        <f ca="1" t="shared" si="25"/>
        <v>0.359776938298255</v>
      </c>
    </row>
    <row r="825" s="36" customFormat="1" ht="15" spans="1:7">
      <c r="A825" s="132" t="s">
        <v>1500</v>
      </c>
      <c r="B825" s="144" t="s">
        <v>1501</v>
      </c>
      <c r="C825" s="134"/>
      <c r="D825" s="135"/>
      <c r="E825" s="135"/>
      <c r="F825" s="74">
        <f ca="1" t="shared" si="24"/>
        <v>0</v>
      </c>
      <c r="G825" s="74">
        <f ca="1" t="shared" si="25"/>
        <v>0</v>
      </c>
    </row>
    <row r="826" s="36" customFormat="1" ht="15" spans="1:7">
      <c r="A826" s="132" t="s">
        <v>1502</v>
      </c>
      <c r="B826" s="144" t="s">
        <v>1503</v>
      </c>
      <c r="C826" s="134">
        <v>50</v>
      </c>
      <c r="D826" s="135">
        <v>64</v>
      </c>
      <c r="E826" s="135">
        <v>60</v>
      </c>
      <c r="F826" s="74">
        <f ca="1" t="shared" si="24"/>
        <v>1.2</v>
      </c>
      <c r="G826" s="74">
        <f ca="1" t="shared" si="25"/>
        <v>0.9375</v>
      </c>
    </row>
    <row r="827" s="36" customFormat="1" ht="15" spans="1:7">
      <c r="A827" s="132" t="s">
        <v>1504</v>
      </c>
      <c r="B827" s="144" t="s">
        <v>121</v>
      </c>
      <c r="C827" s="134">
        <v>4700</v>
      </c>
      <c r="D827" s="135">
        <v>1470</v>
      </c>
      <c r="E827" s="135">
        <v>4700</v>
      </c>
      <c r="F827" s="74">
        <f ca="1" t="shared" si="24"/>
        <v>1</v>
      </c>
      <c r="G827" s="74">
        <f ca="1" t="shared" si="25"/>
        <v>3.19727891156463</v>
      </c>
    </row>
    <row r="828" s="36" customFormat="1" ht="15" spans="1:7">
      <c r="A828" s="132" t="s">
        <v>1505</v>
      </c>
      <c r="B828" s="144" t="s">
        <v>123</v>
      </c>
      <c r="C828" s="134"/>
      <c r="D828" s="135"/>
      <c r="E828" s="135"/>
      <c r="F828" s="74">
        <f ca="1" t="shared" si="24"/>
        <v>0</v>
      </c>
      <c r="G828" s="74">
        <f ca="1" t="shared" si="25"/>
        <v>0</v>
      </c>
    </row>
    <row r="829" s="36" customFormat="1" ht="15" spans="1:7">
      <c r="A829" s="132" t="s">
        <v>1506</v>
      </c>
      <c r="B829" s="144" t="s">
        <v>125</v>
      </c>
      <c r="C829" s="134"/>
      <c r="D829" s="135"/>
      <c r="E829" s="135"/>
      <c r="F829" s="74">
        <f ca="1" t="shared" si="24"/>
        <v>0</v>
      </c>
      <c r="G829" s="74">
        <f ca="1" t="shared" si="25"/>
        <v>0</v>
      </c>
    </row>
    <row r="830" s="36" customFormat="1" ht="15" spans="1:7">
      <c r="A830" s="132" t="s">
        <v>1507</v>
      </c>
      <c r="B830" s="144" t="s">
        <v>1508</v>
      </c>
      <c r="C830" s="134">
        <v>1200</v>
      </c>
      <c r="D830" s="135">
        <v>15261</v>
      </c>
      <c r="E830" s="135">
        <v>1300</v>
      </c>
      <c r="F830" s="74">
        <f ca="1" t="shared" si="24"/>
        <v>1.08333333333333</v>
      </c>
      <c r="G830" s="74">
        <f ca="1" t="shared" si="25"/>
        <v>0.0851844571129022</v>
      </c>
    </row>
    <row r="831" s="36" customFormat="1" ht="15" spans="1:7">
      <c r="A831" s="132" t="s">
        <v>1509</v>
      </c>
      <c r="B831" s="144" t="s">
        <v>1510</v>
      </c>
      <c r="C831" s="134">
        <v>1528</v>
      </c>
      <c r="D831" s="135">
        <v>6002</v>
      </c>
      <c r="E831" s="135">
        <v>1600</v>
      </c>
      <c r="F831" s="74">
        <f ca="1" t="shared" si="24"/>
        <v>1.04712041884817</v>
      </c>
      <c r="G831" s="74">
        <f ca="1" t="shared" si="25"/>
        <v>0.266577807397534</v>
      </c>
    </row>
    <row r="832" s="36" customFormat="1" ht="15" spans="1:7">
      <c r="A832" s="132" t="s">
        <v>1511</v>
      </c>
      <c r="B832" s="144" t="s">
        <v>1512</v>
      </c>
      <c r="C832" s="134"/>
      <c r="D832" s="135"/>
      <c r="E832" s="135"/>
      <c r="F832" s="74">
        <f ca="1" t="shared" si="24"/>
        <v>0</v>
      </c>
      <c r="G832" s="74">
        <f ca="1" t="shared" si="25"/>
        <v>0</v>
      </c>
    </row>
    <row r="833" s="36" customFormat="1" ht="15" spans="1:7">
      <c r="A833" s="132" t="s">
        <v>1513</v>
      </c>
      <c r="B833" s="144" t="s">
        <v>1514</v>
      </c>
      <c r="C833" s="134"/>
      <c r="D833" s="135"/>
      <c r="E833" s="135"/>
      <c r="F833" s="74">
        <f ca="1" t="shared" si="24"/>
        <v>0</v>
      </c>
      <c r="G833" s="74">
        <f ca="1" t="shared" si="25"/>
        <v>0</v>
      </c>
    </row>
    <row r="834" s="36" customFormat="1" ht="15" spans="1:7">
      <c r="A834" s="132" t="s">
        <v>1515</v>
      </c>
      <c r="B834" s="144" t="s">
        <v>1516</v>
      </c>
      <c r="C834" s="134">
        <v>900</v>
      </c>
      <c r="D834" s="135">
        <v>1173</v>
      </c>
      <c r="E834" s="135">
        <v>1000</v>
      </c>
      <c r="F834" s="74">
        <f ca="1" t="shared" si="24"/>
        <v>1.11111111111111</v>
      </c>
      <c r="G834" s="74">
        <f ca="1" t="shared" si="25"/>
        <v>0.852514919011083</v>
      </c>
    </row>
    <row r="835" s="36" customFormat="1" ht="15" spans="1:7">
      <c r="A835" s="132" t="s">
        <v>1517</v>
      </c>
      <c r="B835" s="144" t="s">
        <v>1518</v>
      </c>
      <c r="C835" s="134"/>
      <c r="D835" s="135"/>
      <c r="E835" s="135"/>
      <c r="F835" s="74">
        <f ca="1" t="shared" si="24"/>
        <v>0</v>
      </c>
      <c r="G835" s="74">
        <f ca="1" t="shared" si="25"/>
        <v>0</v>
      </c>
    </row>
    <row r="836" s="36" customFormat="1" ht="15" spans="1:7">
      <c r="A836" s="132" t="s">
        <v>1519</v>
      </c>
      <c r="B836" s="144" t="s">
        <v>1520</v>
      </c>
      <c r="C836" s="134"/>
      <c r="D836" s="135"/>
      <c r="E836" s="135"/>
      <c r="F836" s="74">
        <f ca="1" t="shared" si="24"/>
        <v>0</v>
      </c>
      <c r="G836" s="74">
        <f ca="1" t="shared" si="25"/>
        <v>0</v>
      </c>
    </row>
    <row r="837" s="36" customFormat="1" ht="15" spans="1:7">
      <c r="A837" s="132" t="s">
        <v>1521</v>
      </c>
      <c r="B837" s="144" t="s">
        <v>1522</v>
      </c>
      <c r="C837" s="134">
        <v>1</v>
      </c>
      <c r="D837" s="135"/>
      <c r="E837" s="135"/>
      <c r="F837" s="74">
        <f ca="1" t="shared" si="24"/>
        <v>0</v>
      </c>
      <c r="G837" s="74">
        <f ca="1" t="shared" si="25"/>
        <v>0</v>
      </c>
    </row>
    <row r="838" s="36" customFormat="1" ht="15" spans="1:7">
      <c r="A838" s="132" t="s">
        <v>1523</v>
      </c>
      <c r="B838" s="144" t="s">
        <v>1524</v>
      </c>
      <c r="C838" s="134"/>
      <c r="D838" s="135"/>
      <c r="E838" s="135"/>
      <c r="F838" s="74">
        <f ca="1" t="shared" si="24"/>
        <v>0</v>
      </c>
      <c r="G838" s="74">
        <f ca="1" t="shared" si="25"/>
        <v>0</v>
      </c>
    </row>
    <row r="839" s="36" customFormat="1" ht="15" spans="1:7">
      <c r="A839" s="132" t="s">
        <v>1525</v>
      </c>
      <c r="B839" s="144" t="s">
        <v>1526</v>
      </c>
      <c r="C839" s="134"/>
      <c r="D839" s="135"/>
      <c r="E839" s="135"/>
      <c r="F839" s="74">
        <f ca="1" t="shared" si="24"/>
        <v>0</v>
      </c>
      <c r="G839" s="74">
        <f ca="1" t="shared" si="25"/>
        <v>0</v>
      </c>
    </row>
    <row r="840" s="36" customFormat="1" ht="15" spans="1:7">
      <c r="A840" s="132" t="s">
        <v>1527</v>
      </c>
      <c r="B840" s="144" t="s">
        <v>1528</v>
      </c>
      <c r="C840" s="134"/>
      <c r="D840" s="135"/>
      <c r="E840" s="135"/>
      <c r="F840" s="74">
        <f ca="1" t="shared" si="24"/>
        <v>0</v>
      </c>
      <c r="G840" s="74">
        <f ca="1" t="shared" si="25"/>
        <v>0</v>
      </c>
    </row>
    <row r="841" s="36" customFormat="1" ht="15" spans="1:7">
      <c r="A841" s="132" t="s">
        <v>1529</v>
      </c>
      <c r="B841" s="144" t="s">
        <v>1530</v>
      </c>
      <c r="C841" s="134"/>
      <c r="D841" s="135"/>
      <c r="E841" s="135"/>
      <c r="F841" s="74">
        <f ca="1" t="shared" si="24"/>
        <v>0</v>
      </c>
      <c r="G841" s="74">
        <f ca="1" t="shared" si="25"/>
        <v>0</v>
      </c>
    </row>
    <row r="842" s="36" customFormat="1" ht="15" spans="1:7">
      <c r="A842" s="132" t="s">
        <v>1531</v>
      </c>
      <c r="B842" s="144" t="s">
        <v>1532</v>
      </c>
      <c r="C842" s="134"/>
      <c r="D842" s="135"/>
      <c r="E842" s="135"/>
      <c r="F842" s="74">
        <f ca="1" t="shared" si="24"/>
        <v>0</v>
      </c>
      <c r="G842" s="74">
        <f ca="1" t="shared" si="25"/>
        <v>0</v>
      </c>
    </row>
    <row r="843" s="36" customFormat="1" ht="15" spans="1:7">
      <c r="A843" s="132" t="s">
        <v>1533</v>
      </c>
      <c r="B843" s="144" t="s">
        <v>1534</v>
      </c>
      <c r="C843" s="134"/>
      <c r="D843" s="135"/>
      <c r="E843" s="135"/>
      <c r="F843" s="74">
        <f ca="1" t="shared" ref="F843:F906" si="26">IFERROR(OFFSET(F843,0,-1)/OFFSET(F843,0,-3),)</f>
        <v>0</v>
      </c>
      <c r="G843" s="74">
        <f ca="1" t="shared" ref="G843:G906" si="27">IFERROR(OFFSET(F843,0,-1)/OFFSET(F843,0,-2),)</f>
        <v>0</v>
      </c>
    </row>
    <row r="844" s="36" customFormat="1" ht="15" spans="1:7">
      <c r="A844" s="132" t="s">
        <v>1535</v>
      </c>
      <c r="B844" s="144" t="s">
        <v>1536</v>
      </c>
      <c r="C844" s="134">
        <v>5</v>
      </c>
      <c r="D844" s="135"/>
      <c r="E844" s="135"/>
      <c r="F844" s="74">
        <f ca="1" t="shared" si="26"/>
        <v>0</v>
      </c>
      <c r="G844" s="74">
        <f ca="1" t="shared" si="27"/>
        <v>0</v>
      </c>
    </row>
    <row r="845" s="36" customFormat="1" ht="15" spans="1:7">
      <c r="A845" s="132" t="s">
        <v>1537</v>
      </c>
      <c r="B845" s="144" t="s">
        <v>1538</v>
      </c>
      <c r="C845" s="134"/>
      <c r="D845" s="135"/>
      <c r="E845" s="135"/>
      <c r="F845" s="74">
        <f ca="1" t="shared" si="26"/>
        <v>0</v>
      </c>
      <c r="G845" s="74">
        <f ca="1" t="shared" si="27"/>
        <v>0</v>
      </c>
    </row>
    <row r="846" s="36" customFormat="1" ht="15" spans="1:7">
      <c r="A846" s="132" t="s">
        <v>1539</v>
      </c>
      <c r="B846" s="144" t="s">
        <v>1540</v>
      </c>
      <c r="C846" s="134">
        <v>500</v>
      </c>
      <c r="D846" s="135">
        <v>249</v>
      </c>
      <c r="E846" s="135">
        <v>300</v>
      </c>
      <c r="F846" s="74">
        <f ca="1" t="shared" si="26"/>
        <v>0.6</v>
      </c>
      <c r="G846" s="74">
        <f ca="1" t="shared" si="27"/>
        <v>1.20481927710843</v>
      </c>
    </row>
    <row r="847" s="36" customFormat="1" ht="15" spans="1:7">
      <c r="A847" s="132" t="s">
        <v>1541</v>
      </c>
      <c r="B847" s="144" t="s">
        <v>121</v>
      </c>
      <c r="C847" s="134"/>
      <c r="D847" s="135"/>
      <c r="E847" s="135"/>
      <c r="F847" s="74">
        <f ca="1" t="shared" si="26"/>
        <v>0</v>
      </c>
      <c r="G847" s="74">
        <f ca="1" t="shared" si="27"/>
        <v>0</v>
      </c>
    </row>
    <row r="848" s="36" customFormat="1" ht="15" spans="1:7">
      <c r="A848" s="132" t="s">
        <v>1542</v>
      </c>
      <c r="B848" s="144" t="s">
        <v>123</v>
      </c>
      <c r="C848" s="134"/>
      <c r="D848" s="135"/>
      <c r="E848" s="135"/>
      <c r="F848" s="74">
        <f ca="1" t="shared" si="26"/>
        <v>0</v>
      </c>
      <c r="G848" s="74">
        <f ca="1" t="shared" si="27"/>
        <v>0</v>
      </c>
    </row>
    <row r="849" s="36" customFormat="1" ht="15" spans="1:7">
      <c r="A849" s="132" t="s">
        <v>1543</v>
      </c>
      <c r="B849" s="144" t="s">
        <v>125</v>
      </c>
      <c r="C849" s="134"/>
      <c r="D849" s="135"/>
      <c r="E849" s="135"/>
      <c r="F849" s="74">
        <f ca="1" t="shared" si="26"/>
        <v>0</v>
      </c>
      <c r="G849" s="74">
        <f ca="1" t="shared" si="27"/>
        <v>0</v>
      </c>
    </row>
    <row r="850" s="36" customFormat="1" ht="15" spans="1:7">
      <c r="A850" s="132" t="s">
        <v>1544</v>
      </c>
      <c r="B850" s="144" t="s">
        <v>1545</v>
      </c>
      <c r="C850" s="134"/>
      <c r="D850" s="135"/>
      <c r="E850" s="135"/>
      <c r="F850" s="74">
        <f ca="1" t="shared" si="26"/>
        <v>0</v>
      </c>
      <c r="G850" s="74">
        <f ca="1" t="shared" si="27"/>
        <v>0</v>
      </c>
    </row>
    <row r="851" s="36" customFormat="1" ht="15" spans="1:7">
      <c r="A851" s="132" t="s">
        <v>1546</v>
      </c>
      <c r="B851" s="144" t="s">
        <v>1547</v>
      </c>
      <c r="C851" s="134"/>
      <c r="D851" s="135"/>
      <c r="E851" s="135"/>
      <c r="F851" s="74">
        <f ca="1" t="shared" si="26"/>
        <v>0</v>
      </c>
      <c r="G851" s="74">
        <f ca="1" t="shared" si="27"/>
        <v>0</v>
      </c>
    </row>
    <row r="852" s="36" customFormat="1" ht="15" spans="1:7">
      <c r="A852" s="132" t="s">
        <v>1548</v>
      </c>
      <c r="B852" s="144" t="s">
        <v>1549</v>
      </c>
      <c r="C852" s="134"/>
      <c r="D852" s="135"/>
      <c r="E852" s="135"/>
      <c r="F852" s="74">
        <f ca="1" t="shared" si="26"/>
        <v>0</v>
      </c>
      <c r="G852" s="74">
        <f ca="1" t="shared" si="27"/>
        <v>0</v>
      </c>
    </row>
    <row r="853" s="36" customFormat="1" ht="15" spans="1:7">
      <c r="A853" s="132" t="s">
        <v>1550</v>
      </c>
      <c r="B853" s="144" t="s">
        <v>1551</v>
      </c>
      <c r="C853" s="134"/>
      <c r="D853" s="135"/>
      <c r="E853" s="135"/>
      <c r="F853" s="74">
        <f ca="1" t="shared" si="26"/>
        <v>0</v>
      </c>
      <c r="G853" s="74">
        <f ca="1" t="shared" si="27"/>
        <v>0</v>
      </c>
    </row>
    <row r="854" s="36" customFormat="1" ht="15" spans="1:7">
      <c r="A854" s="132" t="s">
        <v>1552</v>
      </c>
      <c r="B854" s="144" t="s">
        <v>1553</v>
      </c>
      <c r="C854" s="134"/>
      <c r="D854" s="135"/>
      <c r="E854" s="135"/>
      <c r="F854" s="74">
        <f ca="1" t="shared" si="26"/>
        <v>0</v>
      </c>
      <c r="G854" s="74">
        <f ca="1" t="shared" si="27"/>
        <v>0</v>
      </c>
    </row>
    <row r="855" s="36" customFormat="1" ht="15" spans="1:7">
      <c r="A855" s="132" t="s">
        <v>1554</v>
      </c>
      <c r="B855" s="144" t="s">
        <v>1555</v>
      </c>
      <c r="C855" s="134"/>
      <c r="D855" s="135"/>
      <c r="E855" s="135"/>
      <c r="F855" s="74">
        <f ca="1" t="shared" si="26"/>
        <v>0</v>
      </c>
      <c r="G855" s="74">
        <f ca="1" t="shared" si="27"/>
        <v>0</v>
      </c>
    </row>
    <row r="856" s="36" customFormat="1" ht="15" spans="1:7">
      <c r="A856" s="132" t="s">
        <v>1556</v>
      </c>
      <c r="B856" s="144" t="s">
        <v>121</v>
      </c>
      <c r="C856" s="134"/>
      <c r="D856" s="135"/>
      <c r="E856" s="135"/>
      <c r="F856" s="74">
        <f ca="1" t="shared" si="26"/>
        <v>0</v>
      </c>
      <c r="G856" s="74">
        <f ca="1" t="shared" si="27"/>
        <v>0</v>
      </c>
    </row>
    <row r="857" s="36" customFormat="1" ht="15" spans="1:7">
      <c r="A857" s="132" t="s">
        <v>1557</v>
      </c>
      <c r="B857" s="144" t="s">
        <v>123</v>
      </c>
      <c r="C857" s="134"/>
      <c r="D857" s="135"/>
      <c r="E857" s="135"/>
      <c r="F857" s="74">
        <f ca="1" t="shared" si="26"/>
        <v>0</v>
      </c>
      <c r="G857" s="74">
        <f ca="1" t="shared" si="27"/>
        <v>0</v>
      </c>
    </row>
    <row r="858" s="36" customFormat="1" ht="15" spans="1:7">
      <c r="A858" s="132" t="s">
        <v>1558</v>
      </c>
      <c r="B858" s="144" t="s">
        <v>125</v>
      </c>
      <c r="C858" s="134"/>
      <c r="D858" s="135"/>
      <c r="E858" s="135"/>
      <c r="F858" s="74">
        <f ca="1" t="shared" si="26"/>
        <v>0</v>
      </c>
      <c r="G858" s="74">
        <f ca="1" t="shared" si="27"/>
        <v>0</v>
      </c>
    </row>
    <row r="859" s="36" customFormat="1" ht="15" spans="1:7">
      <c r="A859" s="132" t="s">
        <v>1559</v>
      </c>
      <c r="B859" s="144" t="s">
        <v>1560</v>
      </c>
      <c r="C859" s="134"/>
      <c r="D859" s="135"/>
      <c r="E859" s="135"/>
      <c r="F859" s="74">
        <f ca="1" t="shared" si="26"/>
        <v>0</v>
      </c>
      <c r="G859" s="74">
        <f ca="1" t="shared" si="27"/>
        <v>0</v>
      </c>
    </row>
    <row r="860" s="36" customFormat="1" ht="15" spans="1:7">
      <c r="A860" s="132" t="s">
        <v>1561</v>
      </c>
      <c r="B860" s="144" t="s">
        <v>1562</v>
      </c>
      <c r="C860" s="134"/>
      <c r="D860" s="135"/>
      <c r="E860" s="135"/>
      <c r="F860" s="74">
        <f ca="1" t="shared" si="26"/>
        <v>0</v>
      </c>
      <c r="G860" s="74">
        <f ca="1" t="shared" si="27"/>
        <v>0</v>
      </c>
    </row>
    <row r="861" s="36" customFormat="1" ht="15" spans="1:7">
      <c r="A861" s="132" t="s">
        <v>1563</v>
      </c>
      <c r="B861" s="144" t="s">
        <v>1564</v>
      </c>
      <c r="C861" s="134"/>
      <c r="D861" s="135"/>
      <c r="E861" s="135"/>
      <c r="F861" s="74">
        <f ca="1" t="shared" si="26"/>
        <v>0</v>
      </c>
      <c r="G861" s="74">
        <f ca="1" t="shared" si="27"/>
        <v>0</v>
      </c>
    </row>
    <row r="862" s="36" customFormat="1" ht="15" spans="1:7">
      <c r="A862" s="132" t="s">
        <v>1565</v>
      </c>
      <c r="B862" s="144" t="s">
        <v>1566</v>
      </c>
      <c r="C862" s="134"/>
      <c r="D862" s="135"/>
      <c r="E862" s="135"/>
      <c r="F862" s="74">
        <f ca="1" t="shared" si="26"/>
        <v>0</v>
      </c>
      <c r="G862" s="74">
        <f ca="1" t="shared" si="27"/>
        <v>0</v>
      </c>
    </row>
    <row r="863" s="36" customFormat="1" ht="15" spans="1:7">
      <c r="A863" s="132" t="s">
        <v>1567</v>
      </c>
      <c r="B863" s="144" t="s">
        <v>1568</v>
      </c>
      <c r="C863" s="134"/>
      <c r="D863" s="135"/>
      <c r="E863" s="135"/>
      <c r="F863" s="74">
        <f ca="1" t="shared" si="26"/>
        <v>0</v>
      </c>
      <c r="G863" s="74">
        <f ca="1" t="shared" si="27"/>
        <v>0</v>
      </c>
    </row>
    <row r="864" s="36" customFormat="1" ht="15" spans="1:7">
      <c r="A864" s="132" t="s">
        <v>1569</v>
      </c>
      <c r="B864" s="144" t="s">
        <v>1570</v>
      </c>
      <c r="C864" s="134"/>
      <c r="D864" s="135"/>
      <c r="E864" s="135"/>
      <c r="F864" s="74">
        <f ca="1" t="shared" si="26"/>
        <v>0</v>
      </c>
      <c r="G864" s="74">
        <f ca="1" t="shared" si="27"/>
        <v>0</v>
      </c>
    </row>
    <row r="865" s="36" customFormat="1" ht="15" spans="1:7">
      <c r="A865" s="132" t="s">
        <v>1571</v>
      </c>
      <c r="B865" s="144" t="s">
        <v>121</v>
      </c>
      <c r="C865" s="134"/>
      <c r="D865" s="135">
        <v>30</v>
      </c>
      <c r="E865" s="135">
        <v>50</v>
      </c>
      <c r="F865" s="74">
        <f ca="1" t="shared" si="26"/>
        <v>0</v>
      </c>
      <c r="G865" s="74">
        <f ca="1" t="shared" si="27"/>
        <v>1.66666666666667</v>
      </c>
    </row>
    <row r="866" s="36" customFormat="1" ht="15" spans="1:7">
      <c r="A866" s="132" t="s">
        <v>1572</v>
      </c>
      <c r="B866" s="144" t="s">
        <v>123</v>
      </c>
      <c r="C866" s="134"/>
      <c r="D866" s="135"/>
      <c r="E866" s="135"/>
      <c r="F866" s="74">
        <f ca="1" t="shared" si="26"/>
        <v>0</v>
      </c>
      <c r="G866" s="74">
        <f ca="1" t="shared" si="27"/>
        <v>0</v>
      </c>
    </row>
    <row r="867" s="36" customFormat="1" ht="15" spans="1:7">
      <c r="A867" s="132" t="s">
        <v>1573</v>
      </c>
      <c r="B867" s="144" t="s">
        <v>125</v>
      </c>
      <c r="C867" s="134"/>
      <c r="D867" s="135"/>
      <c r="E867" s="135"/>
      <c r="F867" s="74">
        <f ca="1" t="shared" si="26"/>
        <v>0</v>
      </c>
      <c r="G867" s="74">
        <f ca="1" t="shared" si="27"/>
        <v>0</v>
      </c>
    </row>
    <row r="868" s="36" customFormat="1" ht="15" spans="1:7">
      <c r="A868" s="132" t="s">
        <v>1574</v>
      </c>
      <c r="B868" s="144" t="s">
        <v>1553</v>
      </c>
      <c r="C868" s="134"/>
      <c r="D868" s="135"/>
      <c r="E868" s="135"/>
      <c r="F868" s="74">
        <f ca="1" t="shared" si="26"/>
        <v>0</v>
      </c>
      <c r="G868" s="74">
        <f ca="1" t="shared" si="27"/>
        <v>0</v>
      </c>
    </row>
    <row r="869" s="36" customFormat="1" ht="15" spans="1:7">
      <c r="A869" s="132" t="s">
        <v>1575</v>
      </c>
      <c r="B869" s="144" t="s">
        <v>1576</v>
      </c>
      <c r="C869" s="134"/>
      <c r="D869" s="135"/>
      <c r="E869" s="135"/>
      <c r="F869" s="74">
        <f ca="1" t="shared" si="26"/>
        <v>0</v>
      </c>
      <c r="G869" s="74">
        <f ca="1" t="shared" si="27"/>
        <v>0</v>
      </c>
    </row>
    <row r="870" s="36" customFormat="1" ht="15" spans="1:7">
      <c r="A870" s="132" t="s">
        <v>1577</v>
      </c>
      <c r="B870" s="144" t="s">
        <v>1578</v>
      </c>
      <c r="C870" s="134"/>
      <c r="D870" s="135"/>
      <c r="E870" s="135"/>
      <c r="F870" s="74">
        <f ca="1" t="shared" si="26"/>
        <v>0</v>
      </c>
      <c r="G870" s="74">
        <f ca="1" t="shared" si="27"/>
        <v>0</v>
      </c>
    </row>
    <row r="871" s="36" customFormat="1" ht="15" spans="1:7">
      <c r="A871" s="132" t="s">
        <v>1579</v>
      </c>
      <c r="B871" s="144" t="s">
        <v>1580</v>
      </c>
      <c r="C871" s="134"/>
      <c r="D871" s="135"/>
      <c r="E871" s="135"/>
      <c r="F871" s="74">
        <f ca="1" t="shared" si="26"/>
        <v>0</v>
      </c>
      <c r="G871" s="74">
        <f ca="1" t="shared" si="27"/>
        <v>0</v>
      </c>
    </row>
    <row r="872" s="36" customFormat="1" ht="15" spans="1:7">
      <c r="A872" s="132" t="s">
        <v>1581</v>
      </c>
      <c r="B872" s="144" t="s">
        <v>1582</v>
      </c>
      <c r="C872" s="134"/>
      <c r="D872" s="135">
        <v>8281</v>
      </c>
      <c r="E872" s="135">
        <v>767</v>
      </c>
      <c r="F872" s="74">
        <f ca="1" t="shared" si="26"/>
        <v>0</v>
      </c>
      <c r="G872" s="74">
        <f ca="1" t="shared" si="27"/>
        <v>0.0926216640502355</v>
      </c>
    </row>
    <row r="873" s="36" customFormat="1" ht="15" spans="1:7">
      <c r="A873" s="132" t="s">
        <v>1583</v>
      </c>
      <c r="B873" s="144" t="s">
        <v>121</v>
      </c>
      <c r="C873" s="134"/>
      <c r="D873" s="135"/>
      <c r="E873" s="135"/>
      <c r="F873" s="74">
        <f ca="1" t="shared" si="26"/>
        <v>0</v>
      </c>
      <c r="G873" s="74">
        <f ca="1" t="shared" si="27"/>
        <v>0</v>
      </c>
    </row>
    <row r="874" s="36" customFormat="1" ht="15" spans="1:7">
      <c r="A874" s="132" t="s">
        <v>1584</v>
      </c>
      <c r="B874" s="144" t="s">
        <v>123</v>
      </c>
      <c r="C874" s="134"/>
      <c r="D874" s="135"/>
      <c r="E874" s="135"/>
      <c r="F874" s="74">
        <f ca="1" t="shared" si="26"/>
        <v>0</v>
      </c>
      <c r="G874" s="74">
        <f ca="1" t="shared" si="27"/>
        <v>0</v>
      </c>
    </row>
    <row r="875" s="36" customFormat="1" ht="15" spans="1:7">
      <c r="A875" s="132" t="s">
        <v>1585</v>
      </c>
      <c r="B875" s="144" t="s">
        <v>125</v>
      </c>
      <c r="C875" s="134"/>
      <c r="D875" s="135"/>
      <c r="E875" s="135"/>
      <c r="F875" s="74">
        <f ca="1" t="shared" si="26"/>
        <v>0</v>
      </c>
      <c r="G875" s="74">
        <f ca="1" t="shared" si="27"/>
        <v>0</v>
      </c>
    </row>
    <row r="876" s="36" customFormat="1" ht="15" spans="1:7">
      <c r="A876" s="132" t="s">
        <v>1586</v>
      </c>
      <c r="B876" s="144" t="s">
        <v>1587</v>
      </c>
      <c r="C876" s="134"/>
      <c r="D876" s="135"/>
      <c r="E876" s="135"/>
      <c r="F876" s="74">
        <f ca="1" t="shared" si="26"/>
        <v>0</v>
      </c>
      <c r="G876" s="74">
        <f ca="1" t="shared" si="27"/>
        <v>0</v>
      </c>
    </row>
    <row r="877" s="36" customFormat="1" ht="15" spans="1:7">
      <c r="A877" s="132" t="s">
        <v>1588</v>
      </c>
      <c r="B877" s="144" t="s">
        <v>1589</v>
      </c>
      <c r="C877" s="134"/>
      <c r="D877" s="135"/>
      <c r="E877" s="135"/>
      <c r="F877" s="74">
        <f ca="1" t="shared" si="26"/>
        <v>0</v>
      </c>
      <c r="G877" s="74">
        <f ca="1" t="shared" si="27"/>
        <v>0</v>
      </c>
    </row>
    <row r="878" s="36" customFormat="1" ht="15" spans="1:7">
      <c r="A878" s="132" t="s">
        <v>1590</v>
      </c>
      <c r="B878" s="144" t="s">
        <v>1591</v>
      </c>
      <c r="C878" s="134"/>
      <c r="D878" s="135"/>
      <c r="E878" s="135"/>
      <c r="F878" s="74">
        <f ca="1" t="shared" si="26"/>
        <v>0</v>
      </c>
      <c r="G878" s="74">
        <f ca="1" t="shared" si="27"/>
        <v>0</v>
      </c>
    </row>
    <row r="879" s="36" customFormat="1" ht="15" spans="1:7">
      <c r="A879" s="132" t="s">
        <v>1592</v>
      </c>
      <c r="B879" s="144" t="s">
        <v>1593</v>
      </c>
      <c r="C879" s="134"/>
      <c r="D879" s="135"/>
      <c r="E879" s="135"/>
      <c r="F879" s="74">
        <f ca="1" t="shared" si="26"/>
        <v>0</v>
      </c>
      <c r="G879" s="74">
        <f ca="1" t="shared" si="27"/>
        <v>0</v>
      </c>
    </row>
    <row r="880" s="36" customFormat="1" ht="15" spans="1:7">
      <c r="A880" s="132" t="s">
        <v>1594</v>
      </c>
      <c r="B880" s="144" t="s">
        <v>1595</v>
      </c>
      <c r="C880" s="134"/>
      <c r="D880" s="135"/>
      <c r="E880" s="135"/>
      <c r="F880" s="74">
        <f ca="1" t="shared" si="26"/>
        <v>0</v>
      </c>
      <c r="G880" s="74">
        <f ca="1" t="shared" si="27"/>
        <v>0</v>
      </c>
    </row>
    <row r="881" s="36" customFormat="1" ht="15" spans="1:7">
      <c r="A881" s="132" t="s">
        <v>1596</v>
      </c>
      <c r="B881" s="144" t="s">
        <v>1597</v>
      </c>
      <c r="C881" s="134"/>
      <c r="D881" s="135"/>
      <c r="E881" s="135"/>
      <c r="F881" s="74">
        <f ca="1" t="shared" si="26"/>
        <v>0</v>
      </c>
      <c r="G881" s="74">
        <f ca="1" t="shared" si="27"/>
        <v>0</v>
      </c>
    </row>
    <row r="882" s="36" customFormat="1" ht="15" spans="1:7">
      <c r="A882" s="132" t="s">
        <v>1598</v>
      </c>
      <c r="B882" s="144" t="s">
        <v>121</v>
      </c>
      <c r="C882" s="134"/>
      <c r="D882" s="135"/>
      <c r="E882" s="135"/>
      <c r="F882" s="74">
        <f ca="1" t="shared" si="26"/>
        <v>0</v>
      </c>
      <c r="G882" s="74">
        <f ca="1" t="shared" si="27"/>
        <v>0</v>
      </c>
    </row>
    <row r="883" s="36" customFormat="1" ht="15" spans="1:7">
      <c r="A883" s="132" t="s">
        <v>1599</v>
      </c>
      <c r="B883" s="144" t="s">
        <v>123</v>
      </c>
      <c r="C883" s="134"/>
      <c r="D883" s="135"/>
      <c r="E883" s="135"/>
      <c r="F883" s="74">
        <f ca="1" t="shared" si="26"/>
        <v>0</v>
      </c>
      <c r="G883" s="74">
        <f ca="1" t="shared" si="27"/>
        <v>0</v>
      </c>
    </row>
    <row r="884" s="36" customFormat="1" ht="15" spans="1:7">
      <c r="A884" s="132" t="s">
        <v>1600</v>
      </c>
      <c r="B884" s="144" t="s">
        <v>125</v>
      </c>
      <c r="C884" s="134"/>
      <c r="D884" s="135"/>
      <c r="E884" s="135"/>
      <c r="F884" s="74">
        <f ca="1" t="shared" si="26"/>
        <v>0</v>
      </c>
      <c r="G884" s="74">
        <f ca="1" t="shared" si="27"/>
        <v>0</v>
      </c>
    </row>
    <row r="885" s="36" customFormat="1" ht="15" spans="1:7">
      <c r="A885" s="132" t="s">
        <v>1601</v>
      </c>
      <c r="B885" s="144" t="s">
        <v>1602</v>
      </c>
      <c r="C885" s="134"/>
      <c r="D885" s="135"/>
      <c r="E885" s="135"/>
      <c r="F885" s="74">
        <f ca="1" t="shared" si="26"/>
        <v>0</v>
      </c>
      <c r="G885" s="74">
        <f ca="1" t="shared" si="27"/>
        <v>0</v>
      </c>
    </row>
    <row r="886" s="36" customFormat="1" ht="15" spans="1:7">
      <c r="A886" s="132" t="s">
        <v>1603</v>
      </c>
      <c r="B886" s="144" t="s">
        <v>1604</v>
      </c>
      <c r="C886" s="134"/>
      <c r="D886" s="135"/>
      <c r="E886" s="135"/>
      <c r="F886" s="74">
        <f ca="1" t="shared" si="26"/>
        <v>0</v>
      </c>
      <c r="G886" s="74">
        <f ca="1" t="shared" si="27"/>
        <v>0</v>
      </c>
    </row>
    <row r="887" s="36" customFormat="1" ht="15" spans="1:7">
      <c r="A887" s="132" t="s">
        <v>1605</v>
      </c>
      <c r="B887" s="144" t="s">
        <v>1606</v>
      </c>
      <c r="C887" s="134"/>
      <c r="D887" s="135"/>
      <c r="E887" s="135"/>
      <c r="F887" s="74">
        <f ca="1" t="shared" si="26"/>
        <v>0</v>
      </c>
      <c r="G887" s="74">
        <f ca="1" t="shared" si="27"/>
        <v>0</v>
      </c>
    </row>
    <row r="888" s="36" customFormat="1" ht="15" spans="1:7">
      <c r="A888" s="132" t="s">
        <v>1607</v>
      </c>
      <c r="B888" s="144" t="s">
        <v>1608</v>
      </c>
      <c r="C888" s="134"/>
      <c r="D888" s="135"/>
      <c r="E888" s="135"/>
      <c r="F888" s="74">
        <f ca="1" t="shared" si="26"/>
        <v>0</v>
      </c>
      <c r="G888" s="74">
        <f ca="1" t="shared" si="27"/>
        <v>0</v>
      </c>
    </row>
    <row r="889" s="36" customFormat="1" ht="15" spans="1:7">
      <c r="A889" s="132" t="s">
        <v>1609</v>
      </c>
      <c r="B889" s="144" t="s">
        <v>1610</v>
      </c>
      <c r="C889" s="134"/>
      <c r="D889" s="135"/>
      <c r="E889" s="135"/>
      <c r="F889" s="74">
        <f ca="1" t="shared" si="26"/>
        <v>0</v>
      </c>
      <c r="G889" s="74">
        <f ca="1" t="shared" si="27"/>
        <v>0</v>
      </c>
    </row>
    <row r="890" s="36" customFormat="1" ht="15" spans="1:7">
      <c r="A890" s="132" t="s">
        <v>1611</v>
      </c>
      <c r="B890" s="144" t="s">
        <v>1612</v>
      </c>
      <c r="C890" s="134"/>
      <c r="D890" s="135"/>
      <c r="E890" s="135"/>
      <c r="F890" s="74">
        <f ca="1" t="shared" si="26"/>
        <v>0</v>
      </c>
      <c r="G890" s="74">
        <f ca="1" t="shared" si="27"/>
        <v>0</v>
      </c>
    </row>
    <row r="891" s="36" customFormat="1" ht="15" spans="1:7">
      <c r="A891" s="132" t="s">
        <v>1613</v>
      </c>
      <c r="B891" s="144" t="s">
        <v>1614</v>
      </c>
      <c r="C891" s="134"/>
      <c r="D891" s="135"/>
      <c r="E891" s="135"/>
      <c r="F891" s="74">
        <f ca="1" t="shared" si="26"/>
        <v>0</v>
      </c>
      <c r="G891" s="74">
        <f ca="1" t="shared" si="27"/>
        <v>0</v>
      </c>
    </row>
    <row r="892" s="36" customFormat="1" ht="15" spans="1:7">
      <c r="A892" s="132" t="s">
        <v>1615</v>
      </c>
      <c r="B892" s="144" t="s">
        <v>1616</v>
      </c>
      <c r="C892" s="134"/>
      <c r="D892" s="135"/>
      <c r="E892" s="135"/>
      <c r="F892" s="74">
        <f ca="1" t="shared" si="26"/>
        <v>0</v>
      </c>
      <c r="G892" s="74">
        <f ca="1" t="shared" si="27"/>
        <v>0</v>
      </c>
    </row>
    <row r="893" s="36" customFormat="1" ht="15" spans="1:7">
      <c r="A893" s="132" t="s">
        <v>1617</v>
      </c>
      <c r="B893" s="144" t="s">
        <v>1618</v>
      </c>
      <c r="C893" s="134"/>
      <c r="D893" s="135"/>
      <c r="E893" s="135"/>
      <c r="F893" s="74">
        <f ca="1" t="shared" si="26"/>
        <v>0</v>
      </c>
      <c r="G893" s="74">
        <f ca="1" t="shared" si="27"/>
        <v>0</v>
      </c>
    </row>
    <row r="894" s="36" customFormat="1" ht="15" spans="1:7">
      <c r="A894" s="132" t="s">
        <v>1619</v>
      </c>
      <c r="B894" s="144" t="s">
        <v>1620</v>
      </c>
      <c r="C894" s="134"/>
      <c r="D894" s="135"/>
      <c r="E894" s="135"/>
      <c r="F894" s="74">
        <f ca="1" t="shared" si="26"/>
        <v>0</v>
      </c>
      <c r="G894" s="74">
        <f ca="1" t="shared" si="27"/>
        <v>0</v>
      </c>
    </row>
    <row r="895" s="36" customFormat="1" ht="15" spans="1:7">
      <c r="A895" s="132" t="s">
        <v>1621</v>
      </c>
      <c r="B895" s="144" t="s">
        <v>1622</v>
      </c>
      <c r="C895" s="134"/>
      <c r="D895" s="135"/>
      <c r="E895" s="135"/>
      <c r="F895" s="74">
        <f ca="1" t="shared" si="26"/>
        <v>0</v>
      </c>
      <c r="G895" s="74">
        <f ca="1" t="shared" si="27"/>
        <v>0</v>
      </c>
    </row>
    <row r="896" s="36" customFormat="1" ht="15" spans="1:7">
      <c r="A896" s="132" t="s">
        <v>1623</v>
      </c>
      <c r="B896" s="144" t="s">
        <v>1624</v>
      </c>
      <c r="C896" s="134"/>
      <c r="D896" s="135"/>
      <c r="E896" s="135"/>
      <c r="F896" s="74">
        <f ca="1" t="shared" si="26"/>
        <v>0</v>
      </c>
      <c r="G896" s="74">
        <f ca="1" t="shared" si="27"/>
        <v>0</v>
      </c>
    </row>
    <row r="897" s="36" customFormat="1" ht="15" spans="1:7">
      <c r="A897" s="132" t="s">
        <v>1625</v>
      </c>
      <c r="B897" s="144" t="s">
        <v>121</v>
      </c>
      <c r="C897" s="134"/>
      <c r="D897" s="135"/>
      <c r="E897" s="135"/>
      <c r="F897" s="74">
        <f ca="1" t="shared" si="26"/>
        <v>0</v>
      </c>
      <c r="G897" s="74">
        <f ca="1" t="shared" si="27"/>
        <v>0</v>
      </c>
    </row>
    <row r="898" s="36" customFormat="1" ht="15" spans="1:7">
      <c r="A898" s="132" t="s">
        <v>1626</v>
      </c>
      <c r="B898" s="144" t="s">
        <v>123</v>
      </c>
      <c r="C898" s="134"/>
      <c r="D898" s="135"/>
      <c r="E898" s="135"/>
      <c r="F898" s="74">
        <f ca="1" t="shared" si="26"/>
        <v>0</v>
      </c>
      <c r="G898" s="74">
        <f ca="1" t="shared" si="27"/>
        <v>0</v>
      </c>
    </row>
    <row r="899" s="36" customFormat="1" ht="15" spans="1:7">
      <c r="A899" s="132" t="s">
        <v>1627</v>
      </c>
      <c r="B899" s="144" t="s">
        <v>125</v>
      </c>
      <c r="C899" s="134"/>
      <c r="D899" s="135"/>
      <c r="E899" s="135"/>
      <c r="F899" s="74">
        <f ca="1" t="shared" si="26"/>
        <v>0</v>
      </c>
      <c r="G899" s="74">
        <f ca="1" t="shared" si="27"/>
        <v>0</v>
      </c>
    </row>
    <row r="900" s="36" customFormat="1" ht="15" spans="1:7">
      <c r="A900" s="132" t="s">
        <v>1628</v>
      </c>
      <c r="B900" s="144" t="s">
        <v>1629</v>
      </c>
      <c r="C900" s="134"/>
      <c r="D900" s="135"/>
      <c r="E900" s="135"/>
      <c r="F900" s="74">
        <f ca="1" t="shared" si="26"/>
        <v>0</v>
      </c>
      <c r="G900" s="74">
        <f ca="1" t="shared" si="27"/>
        <v>0</v>
      </c>
    </row>
    <row r="901" s="36" customFormat="1" ht="15" spans="1:7">
      <c r="A901" s="132" t="s">
        <v>1630</v>
      </c>
      <c r="B901" s="144" t="s">
        <v>121</v>
      </c>
      <c r="C901" s="134">
        <v>227</v>
      </c>
      <c r="D901" s="135">
        <v>256</v>
      </c>
      <c r="E901" s="135">
        <v>227</v>
      </c>
      <c r="F901" s="74">
        <f ca="1" t="shared" si="26"/>
        <v>1</v>
      </c>
      <c r="G901" s="74">
        <f ca="1" t="shared" si="27"/>
        <v>0.88671875</v>
      </c>
    </row>
    <row r="902" s="36" customFormat="1" ht="15" spans="1:7">
      <c r="A902" s="132" t="s">
        <v>1631</v>
      </c>
      <c r="B902" s="144" t="s">
        <v>123</v>
      </c>
      <c r="C902" s="134"/>
      <c r="D902" s="135"/>
      <c r="E902" s="135"/>
      <c r="F902" s="74">
        <f ca="1" t="shared" si="26"/>
        <v>0</v>
      </c>
      <c r="G902" s="74">
        <f ca="1" t="shared" si="27"/>
        <v>0</v>
      </c>
    </row>
    <row r="903" s="36" customFormat="1" ht="15" spans="1:7">
      <c r="A903" s="132" t="s">
        <v>1632</v>
      </c>
      <c r="B903" s="144" t="s">
        <v>125</v>
      </c>
      <c r="C903" s="134"/>
      <c r="D903" s="135"/>
      <c r="E903" s="135"/>
      <c r="F903" s="74">
        <f ca="1" t="shared" si="26"/>
        <v>0</v>
      </c>
      <c r="G903" s="74">
        <f ca="1" t="shared" si="27"/>
        <v>0</v>
      </c>
    </row>
    <row r="904" s="36" customFormat="1" ht="15" spans="1:7">
      <c r="A904" s="132" t="s">
        <v>1633</v>
      </c>
      <c r="B904" s="144" t="s">
        <v>1634</v>
      </c>
      <c r="C904" s="134"/>
      <c r="D904" s="135"/>
      <c r="E904" s="135"/>
      <c r="F904" s="74">
        <f ca="1" t="shared" si="26"/>
        <v>0</v>
      </c>
      <c r="G904" s="74">
        <f ca="1" t="shared" si="27"/>
        <v>0</v>
      </c>
    </row>
    <row r="905" s="36" customFormat="1" ht="15" spans="1:7">
      <c r="A905" s="132" t="s">
        <v>1635</v>
      </c>
      <c r="B905" s="144" t="s">
        <v>1636</v>
      </c>
      <c r="C905" s="134"/>
      <c r="D905" s="135"/>
      <c r="E905" s="135"/>
      <c r="F905" s="74">
        <f ca="1" t="shared" si="26"/>
        <v>0</v>
      </c>
      <c r="G905" s="74">
        <f ca="1" t="shared" si="27"/>
        <v>0</v>
      </c>
    </row>
    <row r="906" s="36" customFormat="1" ht="15" spans="1:7">
      <c r="A906" s="132" t="s">
        <v>1637</v>
      </c>
      <c r="B906" s="144" t="s">
        <v>1638</v>
      </c>
      <c r="C906" s="134"/>
      <c r="D906" s="135"/>
      <c r="E906" s="135"/>
      <c r="F906" s="74">
        <f ca="1" t="shared" si="26"/>
        <v>0</v>
      </c>
      <c r="G906" s="74">
        <f ca="1" t="shared" si="27"/>
        <v>0</v>
      </c>
    </row>
    <row r="907" s="36" customFormat="1" ht="15" spans="1:7">
      <c r="A907" s="132" t="s">
        <v>1639</v>
      </c>
      <c r="B907" s="144" t="s">
        <v>1640</v>
      </c>
      <c r="C907" s="134"/>
      <c r="D907" s="135"/>
      <c r="E907" s="135"/>
      <c r="F907" s="74">
        <f ca="1" t="shared" ref="F907:F970" si="28">IFERROR(OFFSET(F907,0,-1)/OFFSET(F907,0,-3),)</f>
        <v>0</v>
      </c>
      <c r="G907" s="74">
        <f ca="1" t="shared" ref="G907:G970" si="29">IFERROR(OFFSET(F907,0,-1)/OFFSET(F907,0,-2),)</f>
        <v>0</v>
      </c>
    </row>
    <row r="908" s="36" customFormat="1" ht="15" spans="1:7">
      <c r="A908" s="132" t="s">
        <v>1641</v>
      </c>
      <c r="B908" s="144" t="s">
        <v>1642</v>
      </c>
      <c r="C908" s="134"/>
      <c r="D908" s="135"/>
      <c r="E908" s="135"/>
      <c r="F908" s="74">
        <f ca="1" t="shared" si="28"/>
        <v>0</v>
      </c>
      <c r="G908" s="74">
        <f ca="1" t="shared" si="29"/>
        <v>0</v>
      </c>
    </row>
    <row r="909" s="36" customFormat="1" ht="15" spans="1:7">
      <c r="A909" s="132" t="s">
        <v>1643</v>
      </c>
      <c r="B909" s="144" t="s">
        <v>127</v>
      </c>
      <c r="C909" s="134"/>
      <c r="D909" s="135"/>
      <c r="E909" s="135"/>
      <c r="F909" s="74">
        <f ca="1" t="shared" si="28"/>
        <v>0</v>
      </c>
      <c r="G909" s="74">
        <f ca="1" t="shared" si="29"/>
        <v>0</v>
      </c>
    </row>
    <row r="910" s="36" customFormat="1" ht="15" spans="1:7">
      <c r="A910" s="132" t="s">
        <v>1644</v>
      </c>
      <c r="B910" s="144" t="s">
        <v>1645</v>
      </c>
      <c r="C910" s="134"/>
      <c r="D910" s="135">
        <v>299</v>
      </c>
      <c r="E910" s="135">
        <v>5</v>
      </c>
      <c r="F910" s="74">
        <f ca="1" t="shared" si="28"/>
        <v>0</v>
      </c>
      <c r="G910" s="74">
        <f ca="1" t="shared" si="29"/>
        <v>0.0167224080267559</v>
      </c>
    </row>
    <row r="911" s="36" customFormat="1" ht="15" spans="1:7">
      <c r="A911" s="132" t="s">
        <v>1646</v>
      </c>
      <c r="B911" s="144" t="s">
        <v>121</v>
      </c>
      <c r="C911" s="134"/>
      <c r="D911" s="135"/>
      <c r="E911" s="135"/>
      <c r="F911" s="74">
        <f ca="1" t="shared" si="28"/>
        <v>0</v>
      </c>
      <c r="G911" s="74">
        <f ca="1" t="shared" si="29"/>
        <v>0</v>
      </c>
    </row>
    <row r="912" s="36" customFormat="1" ht="15" spans="1:7">
      <c r="A912" s="132" t="s">
        <v>1647</v>
      </c>
      <c r="B912" s="144" t="s">
        <v>123</v>
      </c>
      <c r="C912" s="134"/>
      <c r="D912" s="135"/>
      <c r="E912" s="135"/>
      <c r="F912" s="74">
        <f ca="1" t="shared" si="28"/>
        <v>0</v>
      </c>
      <c r="G912" s="74">
        <f ca="1" t="shared" si="29"/>
        <v>0</v>
      </c>
    </row>
    <row r="913" s="36" customFormat="1" ht="15" spans="1:7">
      <c r="A913" s="132" t="s">
        <v>1648</v>
      </c>
      <c r="B913" s="144" t="s">
        <v>125</v>
      </c>
      <c r="C913" s="134"/>
      <c r="D913" s="135"/>
      <c r="E913" s="135"/>
      <c r="F913" s="74">
        <f ca="1" t="shared" si="28"/>
        <v>0</v>
      </c>
      <c r="G913" s="74">
        <f ca="1" t="shared" si="29"/>
        <v>0</v>
      </c>
    </row>
    <row r="914" s="36" customFormat="1" ht="15" spans="1:7">
      <c r="A914" s="132" t="s">
        <v>1649</v>
      </c>
      <c r="B914" s="144" t="s">
        <v>1650</v>
      </c>
      <c r="C914" s="134"/>
      <c r="D914" s="135"/>
      <c r="E914" s="135"/>
      <c r="F914" s="74">
        <f ca="1" t="shared" si="28"/>
        <v>0</v>
      </c>
      <c r="G914" s="74">
        <f ca="1" t="shared" si="29"/>
        <v>0</v>
      </c>
    </row>
    <row r="915" s="36" customFormat="1" ht="15" spans="1:7">
      <c r="A915" s="132" t="s">
        <v>1651</v>
      </c>
      <c r="B915" s="144" t="s">
        <v>1652</v>
      </c>
      <c r="C915" s="134"/>
      <c r="D915" s="135"/>
      <c r="E915" s="135"/>
      <c r="F915" s="74">
        <f ca="1" t="shared" si="28"/>
        <v>0</v>
      </c>
      <c r="G915" s="74">
        <f ca="1" t="shared" si="29"/>
        <v>0</v>
      </c>
    </row>
    <row r="916" s="36" customFormat="1" ht="15" spans="1:7">
      <c r="A916" s="132" t="s">
        <v>1653</v>
      </c>
      <c r="B916" s="144" t="s">
        <v>121</v>
      </c>
      <c r="C916" s="134"/>
      <c r="D916" s="135"/>
      <c r="E916" s="135"/>
      <c r="F916" s="74">
        <f ca="1" t="shared" si="28"/>
        <v>0</v>
      </c>
      <c r="G916" s="74">
        <f ca="1" t="shared" si="29"/>
        <v>0</v>
      </c>
    </row>
    <row r="917" s="36" customFormat="1" ht="15" spans="1:7">
      <c r="A917" s="132" t="s">
        <v>1654</v>
      </c>
      <c r="B917" s="144" t="s">
        <v>123</v>
      </c>
      <c r="C917" s="134"/>
      <c r="D917" s="135"/>
      <c r="E917" s="135"/>
      <c r="F917" s="74">
        <f ca="1" t="shared" si="28"/>
        <v>0</v>
      </c>
      <c r="G917" s="74">
        <f ca="1" t="shared" si="29"/>
        <v>0</v>
      </c>
    </row>
    <row r="918" s="36" customFormat="1" ht="15" spans="1:7">
      <c r="A918" s="132" t="s">
        <v>1655</v>
      </c>
      <c r="B918" s="144" t="s">
        <v>125</v>
      </c>
      <c r="C918" s="134"/>
      <c r="D918" s="135"/>
      <c r="E918" s="135"/>
      <c r="F918" s="74">
        <f ca="1" t="shared" si="28"/>
        <v>0</v>
      </c>
      <c r="G918" s="74">
        <f ca="1" t="shared" si="29"/>
        <v>0</v>
      </c>
    </row>
    <row r="919" s="36" customFormat="1" ht="15" spans="1:7">
      <c r="A919" s="132" t="s">
        <v>1656</v>
      </c>
      <c r="B919" s="144" t="s">
        <v>1657</v>
      </c>
      <c r="C919" s="134"/>
      <c r="D919" s="135"/>
      <c r="E919" s="135"/>
      <c r="F919" s="74">
        <f ca="1" t="shared" si="28"/>
        <v>0</v>
      </c>
      <c r="G919" s="74">
        <f ca="1" t="shared" si="29"/>
        <v>0</v>
      </c>
    </row>
    <row r="920" s="36" customFormat="1" ht="15" spans="1:7">
      <c r="A920" s="132" t="s">
        <v>1658</v>
      </c>
      <c r="B920" s="144" t="s">
        <v>1659</v>
      </c>
      <c r="C920" s="134"/>
      <c r="D920" s="135"/>
      <c r="E920" s="135"/>
      <c r="F920" s="74">
        <f ca="1" t="shared" si="28"/>
        <v>0</v>
      </c>
      <c r="G920" s="74">
        <f ca="1" t="shared" si="29"/>
        <v>0</v>
      </c>
    </row>
    <row r="921" s="36" customFormat="1" ht="15" spans="1:7">
      <c r="A921" s="132" t="s">
        <v>1660</v>
      </c>
      <c r="B921" s="144" t="s">
        <v>1661</v>
      </c>
      <c r="C921" s="134"/>
      <c r="D921" s="135"/>
      <c r="E921" s="135"/>
      <c r="F921" s="74">
        <f ca="1" t="shared" si="28"/>
        <v>0</v>
      </c>
      <c r="G921" s="74">
        <f ca="1" t="shared" si="29"/>
        <v>0</v>
      </c>
    </row>
    <row r="922" s="36" customFormat="1" ht="15" spans="1:7">
      <c r="A922" s="132" t="s">
        <v>1662</v>
      </c>
      <c r="B922" s="144" t="s">
        <v>1663</v>
      </c>
      <c r="C922" s="134"/>
      <c r="D922" s="135"/>
      <c r="E922" s="135"/>
      <c r="F922" s="74">
        <f ca="1" t="shared" si="28"/>
        <v>0</v>
      </c>
      <c r="G922" s="74">
        <f ca="1" t="shared" si="29"/>
        <v>0</v>
      </c>
    </row>
    <row r="923" s="36" customFormat="1" ht="15" spans="1:7">
      <c r="A923" s="132" t="s">
        <v>1664</v>
      </c>
      <c r="B923" s="144" t="s">
        <v>1665</v>
      </c>
      <c r="C923" s="134"/>
      <c r="D923" s="135"/>
      <c r="E923" s="135"/>
      <c r="F923" s="74">
        <f ca="1" t="shared" si="28"/>
        <v>0</v>
      </c>
      <c r="G923" s="74">
        <f ca="1" t="shared" si="29"/>
        <v>0</v>
      </c>
    </row>
    <row r="924" s="36" customFormat="1" ht="15" spans="1:7">
      <c r="A924" s="132" t="s">
        <v>1666</v>
      </c>
      <c r="B924" s="144" t="s">
        <v>1667</v>
      </c>
      <c r="C924" s="134"/>
      <c r="D924" s="135"/>
      <c r="E924" s="135"/>
      <c r="F924" s="74">
        <f ca="1" t="shared" si="28"/>
        <v>0</v>
      </c>
      <c r="G924" s="74">
        <f ca="1" t="shared" si="29"/>
        <v>0</v>
      </c>
    </row>
    <row r="925" s="36" customFormat="1" ht="15" spans="1:7">
      <c r="A925" s="132" t="s">
        <v>1668</v>
      </c>
      <c r="B925" s="144" t="s">
        <v>1669</v>
      </c>
      <c r="C925" s="134"/>
      <c r="D925" s="135"/>
      <c r="E925" s="135"/>
      <c r="F925" s="74">
        <f ca="1" t="shared" si="28"/>
        <v>0</v>
      </c>
      <c r="G925" s="74">
        <f ca="1" t="shared" si="29"/>
        <v>0</v>
      </c>
    </row>
    <row r="926" s="36" customFormat="1" ht="15" spans="1:7">
      <c r="A926" s="132" t="s">
        <v>1670</v>
      </c>
      <c r="B926" s="145" t="s">
        <v>1671</v>
      </c>
      <c r="C926" s="134"/>
      <c r="D926" s="135"/>
      <c r="E926" s="135"/>
      <c r="F926" s="74">
        <f ca="1" t="shared" si="28"/>
        <v>0</v>
      </c>
      <c r="G926" s="74">
        <f ca="1" t="shared" si="29"/>
        <v>0</v>
      </c>
    </row>
    <row r="927" s="36" customFormat="1" ht="15" spans="1:7">
      <c r="A927" s="132" t="s">
        <v>1672</v>
      </c>
      <c r="B927" s="144" t="s">
        <v>1673</v>
      </c>
      <c r="C927" s="134"/>
      <c r="D927" s="135"/>
      <c r="E927" s="135"/>
      <c r="F927" s="74">
        <f ca="1" t="shared" si="28"/>
        <v>0</v>
      </c>
      <c r="G927" s="74">
        <f ca="1" t="shared" si="29"/>
        <v>0</v>
      </c>
    </row>
    <row r="928" s="36" customFormat="1" ht="15" spans="1:7">
      <c r="A928" s="132" t="s">
        <v>1674</v>
      </c>
      <c r="B928" s="144" t="s">
        <v>121</v>
      </c>
      <c r="C928" s="134">
        <v>150</v>
      </c>
      <c r="D928" s="135">
        <v>463</v>
      </c>
      <c r="E928" s="135">
        <v>450</v>
      </c>
      <c r="F928" s="74">
        <f ca="1" t="shared" si="28"/>
        <v>3</v>
      </c>
      <c r="G928" s="74">
        <f ca="1" t="shared" si="29"/>
        <v>0.971922246220302</v>
      </c>
    </row>
    <row r="929" s="36" customFormat="1" ht="15" spans="1:7">
      <c r="A929" s="132" t="s">
        <v>1675</v>
      </c>
      <c r="B929" s="144" t="s">
        <v>123</v>
      </c>
      <c r="C929" s="134"/>
      <c r="D929" s="135"/>
      <c r="E929" s="135"/>
      <c r="F929" s="74">
        <f ca="1" t="shared" si="28"/>
        <v>0</v>
      </c>
      <c r="G929" s="74">
        <f ca="1" t="shared" si="29"/>
        <v>0</v>
      </c>
    </row>
    <row r="930" s="36" customFormat="1" ht="15" spans="1:7">
      <c r="A930" s="132" t="s">
        <v>1676</v>
      </c>
      <c r="B930" s="144" t="s">
        <v>125</v>
      </c>
      <c r="C930" s="134"/>
      <c r="D930" s="135"/>
      <c r="E930" s="135"/>
      <c r="F930" s="74">
        <f ca="1" t="shared" si="28"/>
        <v>0</v>
      </c>
      <c r="G930" s="74">
        <f ca="1" t="shared" si="29"/>
        <v>0</v>
      </c>
    </row>
    <row r="931" s="36" customFormat="1" ht="15" spans="1:7">
      <c r="A931" s="132" t="s">
        <v>1677</v>
      </c>
      <c r="B931" s="144" t="s">
        <v>1678</v>
      </c>
      <c r="C931" s="134"/>
      <c r="D931" s="135"/>
      <c r="E931" s="135"/>
      <c r="F931" s="74">
        <f ca="1" t="shared" si="28"/>
        <v>0</v>
      </c>
      <c r="G931" s="74">
        <f ca="1" t="shared" si="29"/>
        <v>0</v>
      </c>
    </row>
    <row r="932" s="36" customFormat="1" ht="15" spans="1:7">
      <c r="A932" s="132" t="s">
        <v>1679</v>
      </c>
      <c r="B932" s="144" t="s">
        <v>1680</v>
      </c>
      <c r="C932" s="134"/>
      <c r="D932" s="135"/>
      <c r="E932" s="135"/>
      <c r="F932" s="74">
        <f ca="1" t="shared" si="28"/>
        <v>0</v>
      </c>
      <c r="G932" s="74">
        <f ca="1" t="shared" si="29"/>
        <v>0</v>
      </c>
    </row>
    <row r="933" s="36" customFormat="1" ht="15" spans="1:7">
      <c r="A933" s="132" t="s">
        <v>1681</v>
      </c>
      <c r="B933" s="144" t="s">
        <v>1682</v>
      </c>
      <c r="C933" s="134"/>
      <c r="D933" s="135"/>
      <c r="E933" s="135"/>
      <c r="F933" s="74">
        <f ca="1" t="shared" si="28"/>
        <v>0</v>
      </c>
      <c r="G933" s="74">
        <f ca="1" t="shared" si="29"/>
        <v>0</v>
      </c>
    </row>
    <row r="934" s="36" customFormat="1" ht="15" spans="1:7">
      <c r="A934" s="132" t="s">
        <v>1683</v>
      </c>
      <c r="B934" s="144" t="s">
        <v>1684</v>
      </c>
      <c r="C934" s="134"/>
      <c r="D934" s="135"/>
      <c r="E934" s="135"/>
      <c r="F934" s="74">
        <f ca="1" t="shared" si="28"/>
        <v>0</v>
      </c>
      <c r="G934" s="74">
        <f ca="1" t="shared" si="29"/>
        <v>0</v>
      </c>
    </row>
    <row r="935" s="36" customFormat="1" ht="15" spans="1:7">
      <c r="A935" s="132" t="s">
        <v>1685</v>
      </c>
      <c r="B935" s="144" t="s">
        <v>127</v>
      </c>
      <c r="C935" s="134"/>
      <c r="D935" s="135"/>
      <c r="E935" s="135"/>
      <c r="F935" s="74">
        <f ca="1" t="shared" si="28"/>
        <v>0</v>
      </c>
      <c r="G935" s="74">
        <f ca="1" t="shared" si="29"/>
        <v>0</v>
      </c>
    </row>
    <row r="936" s="36" customFormat="1" ht="15" spans="1:7">
      <c r="A936" s="132" t="s">
        <v>1686</v>
      </c>
      <c r="B936" s="144" t="s">
        <v>1687</v>
      </c>
      <c r="C936" s="134">
        <v>230</v>
      </c>
      <c r="D936" s="135">
        <v>513</v>
      </c>
      <c r="E936" s="135">
        <v>40</v>
      </c>
      <c r="F936" s="74">
        <f ca="1" t="shared" si="28"/>
        <v>0.173913043478261</v>
      </c>
      <c r="G936" s="74">
        <f ca="1" t="shared" si="29"/>
        <v>0.0779727095516569</v>
      </c>
    </row>
    <row r="937" s="36" customFormat="1" ht="15" spans="1:7">
      <c r="A937" s="132" t="s">
        <v>1688</v>
      </c>
      <c r="B937" s="144" t="s">
        <v>121</v>
      </c>
      <c r="C937" s="134"/>
      <c r="D937" s="135"/>
      <c r="E937" s="135"/>
      <c r="F937" s="74">
        <f ca="1" t="shared" si="28"/>
        <v>0</v>
      </c>
      <c r="G937" s="74">
        <f ca="1" t="shared" si="29"/>
        <v>0</v>
      </c>
    </row>
    <row r="938" s="36" customFormat="1" ht="15" spans="1:7">
      <c r="A938" s="132" t="s">
        <v>1689</v>
      </c>
      <c r="B938" s="144" t="s">
        <v>123</v>
      </c>
      <c r="C938" s="134"/>
      <c r="D938" s="135"/>
      <c r="E938" s="135"/>
      <c r="F938" s="74">
        <f ca="1" t="shared" si="28"/>
        <v>0</v>
      </c>
      <c r="G938" s="74">
        <f ca="1" t="shared" si="29"/>
        <v>0</v>
      </c>
    </row>
    <row r="939" s="36" customFormat="1" ht="15" spans="1:7">
      <c r="A939" s="132" t="s">
        <v>1690</v>
      </c>
      <c r="B939" s="144" t="s">
        <v>125</v>
      </c>
      <c r="C939" s="134"/>
      <c r="D939" s="135"/>
      <c r="E939" s="135"/>
      <c r="F939" s="74">
        <f ca="1" t="shared" si="28"/>
        <v>0</v>
      </c>
      <c r="G939" s="74">
        <f ca="1" t="shared" si="29"/>
        <v>0</v>
      </c>
    </row>
    <row r="940" s="36" customFormat="1" ht="15" spans="1:7">
      <c r="A940" s="132" t="s">
        <v>1691</v>
      </c>
      <c r="B940" s="144" t="s">
        <v>1692</v>
      </c>
      <c r="C940" s="134"/>
      <c r="D940" s="135"/>
      <c r="E940" s="135"/>
      <c r="F940" s="74">
        <f ca="1" t="shared" si="28"/>
        <v>0</v>
      </c>
      <c r="G940" s="74">
        <f ca="1" t="shared" si="29"/>
        <v>0</v>
      </c>
    </row>
    <row r="941" s="36" customFormat="1" ht="15" spans="1:7">
      <c r="A941" s="132" t="s">
        <v>1693</v>
      </c>
      <c r="B941" s="144" t="s">
        <v>1694</v>
      </c>
      <c r="C941" s="134">
        <v>100</v>
      </c>
      <c r="D941" s="135"/>
      <c r="E941" s="135"/>
      <c r="F941" s="74">
        <f ca="1" t="shared" si="28"/>
        <v>0</v>
      </c>
      <c r="G941" s="74">
        <f ca="1" t="shared" si="29"/>
        <v>0</v>
      </c>
    </row>
    <row r="942" s="36" customFormat="1" ht="15" spans="1:7">
      <c r="A942" s="132" t="s">
        <v>1695</v>
      </c>
      <c r="B942" s="144" t="s">
        <v>1696</v>
      </c>
      <c r="C942" s="134"/>
      <c r="D942" s="135"/>
      <c r="E942" s="135"/>
      <c r="F942" s="74">
        <f ca="1" t="shared" si="28"/>
        <v>0</v>
      </c>
      <c r="G942" s="74">
        <f ca="1" t="shared" si="29"/>
        <v>0</v>
      </c>
    </row>
    <row r="943" s="36" customFormat="1" ht="15" spans="1:7">
      <c r="A943" s="132" t="s">
        <v>1697</v>
      </c>
      <c r="B943" s="144" t="s">
        <v>1698</v>
      </c>
      <c r="C943" s="134"/>
      <c r="D943" s="135">
        <v>17</v>
      </c>
      <c r="E943" s="135"/>
      <c r="F943" s="74">
        <f ca="1" t="shared" si="28"/>
        <v>0</v>
      </c>
      <c r="G943" s="74">
        <f ca="1" t="shared" si="29"/>
        <v>0</v>
      </c>
    </row>
    <row r="944" s="36" customFormat="1" ht="15" spans="1:7">
      <c r="A944" s="132" t="s">
        <v>1699</v>
      </c>
      <c r="B944" s="144" t="s">
        <v>121</v>
      </c>
      <c r="C944" s="134"/>
      <c r="D944" s="135"/>
      <c r="E944" s="135"/>
      <c r="F944" s="74">
        <f ca="1" t="shared" si="28"/>
        <v>0</v>
      </c>
      <c r="G944" s="74">
        <f ca="1" t="shared" si="29"/>
        <v>0</v>
      </c>
    </row>
    <row r="945" s="36" customFormat="1" ht="15" spans="1:7">
      <c r="A945" s="132" t="s">
        <v>1700</v>
      </c>
      <c r="B945" s="144" t="s">
        <v>123</v>
      </c>
      <c r="C945" s="134"/>
      <c r="D945" s="135"/>
      <c r="E945" s="135"/>
      <c r="F945" s="74">
        <f ca="1" t="shared" si="28"/>
        <v>0</v>
      </c>
      <c r="G945" s="74">
        <f ca="1" t="shared" si="29"/>
        <v>0</v>
      </c>
    </row>
    <row r="946" s="36" customFormat="1" ht="15" spans="1:7">
      <c r="A946" s="132" t="s">
        <v>1701</v>
      </c>
      <c r="B946" s="144" t="s">
        <v>125</v>
      </c>
      <c r="C946" s="134"/>
      <c r="D946" s="135"/>
      <c r="E946" s="135"/>
      <c r="F946" s="74">
        <f ca="1" t="shared" si="28"/>
        <v>0</v>
      </c>
      <c r="G946" s="74">
        <f ca="1" t="shared" si="29"/>
        <v>0</v>
      </c>
    </row>
    <row r="947" s="36" customFormat="1" ht="15" spans="1:7">
      <c r="A947" s="132" t="s">
        <v>1702</v>
      </c>
      <c r="B947" s="144" t="s">
        <v>1703</v>
      </c>
      <c r="C947" s="134"/>
      <c r="D947" s="135"/>
      <c r="E947" s="135"/>
      <c r="F947" s="74">
        <f ca="1" t="shared" si="28"/>
        <v>0</v>
      </c>
      <c r="G947" s="74">
        <f ca="1" t="shared" si="29"/>
        <v>0</v>
      </c>
    </row>
    <row r="948" s="36" customFormat="1" ht="15" spans="1:7">
      <c r="A948" s="132" t="s">
        <v>1704</v>
      </c>
      <c r="B948" s="144" t="s">
        <v>127</v>
      </c>
      <c r="C948" s="134"/>
      <c r="D948" s="135"/>
      <c r="E948" s="135"/>
      <c r="F948" s="74">
        <f ca="1" t="shared" si="28"/>
        <v>0</v>
      </c>
      <c r="G948" s="74">
        <f ca="1" t="shared" si="29"/>
        <v>0</v>
      </c>
    </row>
    <row r="949" s="36" customFormat="1" ht="15" spans="1:7">
      <c r="A949" s="132" t="s">
        <v>1705</v>
      </c>
      <c r="B949" s="144" t="s">
        <v>1706</v>
      </c>
      <c r="C949" s="134"/>
      <c r="D949" s="135"/>
      <c r="E949" s="135"/>
      <c r="F949" s="74">
        <f ca="1" t="shared" si="28"/>
        <v>0</v>
      </c>
      <c r="G949" s="74">
        <f ca="1" t="shared" si="29"/>
        <v>0</v>
      </c>
    </row>
    <row r="950" s="36" customFormat="1" ht="15" spans="1:7">
      <c r="A950" s="132" t="s">
        <v>1707</v>
      </c>
      <c r="B950" s="144" t="s">
        <v>1708</v>
      </c>
      <c r="C950" s="134"/>
      <c r="D950" s="135"/>
      <c r="E950" s="135"/>
      <c r="F950" s="74">
        <f ca="1" t="shared" si="28"/>
        <v>0</v>
      </c>
      <c r="G950" s="74">
        <f ca="1" t="shared" si="29"/>
        <v>0</v>
      </c>
    </row>
    <row r="951" s="36" customFormat="1" ht="15" spans="1:7">
      <c r="A951" s="132" t="s">
        <v>1709</v>
      </c>
      <c r="B951" s="144" t="s">
        <v>1710</v>
      </c>
      <c r="C951" s="134"/>
      <c r="D951" s="135"/>
      <c r="E951" s="135"/>
      <c r="F951" s="74">
        <f ca="1" t="shared" si="28"/>
        <v>0</v>
      </c>
      <c r="G951" s="74">
        <f ca="1" t="shared" si="29"/>
        <v>0</v>
      </c>
    </row>
    <row r="952" s="36" customFormat="1" ht="15" spans="1:7">
      <c r="A952" s="132" t="s">
        <v>1711</v>
      </c>
      <c r="B952" s="144" t="s">
        <v>1712</v>
      </c>
      <c r="C952" s="134"/>
      <c r="D952" s="135"/>
      <c r="E952" s="135"/>
      <c r="F952" s="74">
        <f ca="1" t="shared" si="28"/>
        <v>0</v>
      </c>
      <c r="G952" s="74">
        <f ca="1" t="shared" si="29"/>
        <v>0</v>
      </c>
    </row>
    <row r="953" s="36" customFormat="1" ht="15" spans="1:7">
      <c r="A953" s="132" t="s">
        <v>1713</v>
      </c>
      <c r="B953" s="144" t="s">
        <v>1714</v>
      </c>
      <c r="C953" s="134"/>
      <c r="D953" s="135"/>
      <c r="E953" s="135"/>
      <c r="F953" s="74">
        <f ca="1" t="shared" si="28"/>
        <v>0</v>
      </c>
      <c r="G953" s="74">
        <f ca="1" t="shared" si="29"/>
        <v>0</v>
      </c>
    </row>
    <row r="954" s="36" customFormat="1" ht="15" spans="1:7">
      <c r="A954" s="132" t="s">
        <v>1715</v>
      </c>
      <c r="B954" s="144" t="s">
        <v>1716</v>
      </c>
      <c r="C954" s="134"/>
      <c r="D954" s="135"/>
      <c r="E954" s="135"/>
      <c r="F954" s="74">
        <f ca="1" t="shared" si="28"/>
        <v>0</v>
      </c>
      <c r="G954" s="74">
        <f ca="1" t="shared" si="29"/>
        <v>0</v>
      </c>
    </row>
    <row r="955" s="36" customFormat="1" ht="15" spans="1:7">
      <c r="A955" s="132" t="s">
        <v>1717</v>
      </c>
      <c r="B955" s="144" t="s">
        <v>1718</v>
      </c>
      <c r="C955" s="134"/>
      <c r="D955" s="135"/>
      <c r="E955" s="135"/>
      <c r="F955" s="74">
        <f ca="1" t="shared" si="28"/>
        <v>0</v>
      </c>
      <c r="G955" s="74">
        <f ca="1" t="shared" si="29"/>
        <v>0</v>
      </c>
    </row>
    <row r="956" s="36" customFormat="1" ht="15" spans="1:7">
      <c r="A956" s="132" t="s">
        <v>1719</v>
      </c>
      <c r="B956" s="144" t="s">
        <v>1720</v>
      </c>
      <c r="C956" s="134"/>
      <c r="D956" s="135"/>
      <c r="E956" s="135"/>
      <c r="F956" s="74">
        <f ca="1" t="shared" si="28"/>
        <v>0</v>
      </c>
      <c r="G956" s="74">
        <f ca="1" t="shared" si="29"/>
        <v>0</v>
      </c>
    </row>
    <row r="957" s="36" customFormat="1" ht="15" spans="1:7">
      <c r="A957" s="132" t="s">
        <v>1721</v>
      </c>
      <c r="B957" s="144" t="s">
        <v>1722</v>
      </c>
      <c r="C957" s="134"/>
      <c r="D957" s="135"/>
      <c r="E957" s="135"/>
      <c r="F957" s="74">
        <f ca="1" t="shared" si="28"/>
        <v>0</v>
      </c>
      <c r="G957" s="74">
        <f ca="1" t="shared" si="29"/>
        <v>0</v>
      </c>
    </row>
    <row r="958" s="36" customFormat="1" ht="15" spans="1:7">
      <c r="A958" s="132" t="s">
        <v>1723</v>
      </c>
      <c r="B958" s="144" t="s">
        <v>1724</v>
      </c>
      <c r="C958" s="134"/>
      <c r="D958" s="135"/>
      <c r="E958" s="135"/>
      <c r="F958" s="74">
        <f ca="1" t="shared" si="28"/>
        <v>0</v>
      </c>
      <c r="G958" s="74">
        <f ca="1" t="shared" si="29"/>
        <v>0</v>
      </c>
    </row>
    <row r="959" s="36" customFormat="1" ht="15" spans="1:7">
      <c r="A959" s="132" t="s">
        <v>1725</v>
      </c>
      <c r="B959" s="144" t="s">
        <v>1726</v>
      </c>
      <c r="C959" s="134"/>
      <c r="D959" s="135"/>
      <c r="E959" s="135"/>
      <c r="F959" s="74">
        <f ca="1" t="shared" si="28"/>
        <v>0</v>
      </c>
      <c r="G959" s="74">
        <f ca="1" t="shared" si="29"/>
        <v>0</v>
      </c>
    </row>
    <row r="960" s="36" customFormat="1" ht="15" spans="1:7">
      <c r="A960" s="132" t="s">
        <v>1727</v>
      </c>
      <c r="B960" s="144" t="s">
        <v>1728</v>
      </c>
      <c r="C960" s="134"/>
      <c r="D960" s="135"/>
      <c r="E960" s="135"/>
      <c r="F960" s="74">
        <f ca="1" t="shared" si="28"/>
        <v>0</v>
      </c>
      <c r="G960" s="74">
        <f ca="1" t="shared" si="29"/>
        <v>0</v>
      </c>
    </row>
    <row r="961" s="36" customFormat="1" ht="15" spans="1:7">
      <c r="A961" s="132" t="s">
        <v>1729</v>
      </c>
      <c r="B961" s="144" t="s">
        <v>1730</v>
      </c>
      <c r="C961" s="134"/>
      <c r="D961" s="135"/>
      <c r="E961" s="135"/>
      <c r="F961" s="74">
        <f ca="1" t="shared" si="28"/>
        <v>0</v>
      </c>
      <c r="G961" s="74">
        <f ca="1" t="shared" si="29"/>
        <v>0</v>
      </c>
    </row>
    <row r="962" s="36" customFormat="1" ht="15" spans="1:7">
      <c r="A962" s="132" t="s">
        <v>1731</v>
      </c>
      <c r="B962" s="144" t="s">
        <v>1732</v>
      </c>
      <c r="C962" s="134"/>
      <c r="D962" s="135"/>
      <c r="E962" s="135"/>
      <c r="F962" s="74">
        <f ca="1" t="shared" si="28"/>
        <v>0</v>
      </c>
      <c r="G962" s="74">
        <f ca="1" t="shared" si="29"/>
        <v>0</v>
      </c>
    </row>
    <row r="963" s="36" customFormat="1" ht="15" spans="1:7">
      <c r="A963" s="132" t="s">
        <v>1733</v>
      </c>
      <c r="B963" s="144" t="s">
        <v>1734</v>
      </c>
      <c r="C963" s="134"/>
      <c r="D963" s="135"/>
      <c r="E963" s="135"/>
      <c r="F963" s="74">
        <f ca="1" t="shared" si="28"/>
        <v>0</v>
      </c>
      <c r="G963" s="74">
        <f ca="1" t="shared" si="29"/>
        <v>0</v>
      </c>
    </row>
    <row r="964" s="36" customFormat="1" ht="15" spans="1:7">
      <c r="A964" s="132" t="s">
        <v>1735</v>
      </c>
      <c r="B964" s="144" t="s">
        <v>1736</v>
      </c>
      <c r="C964" s="134"/>
      <c r="D964" s="135"/>
      <c r="E964" s="135"/>
      <c r="F964" s="74">
        <f ca="1" t="shared" si="28"/>
        <v>0</v>
      </c>
      <c r="G964" s="74">
        <f ca="1" t="shared" si="29"/>
        <v>0</v>
      </c>
    </row>
    <row r="965" s="36" customFormat="1" ht="15" spans="1:7">
      <c r="A965" s="132" t="s">
        <v>1737</v>
      </c>
      <c r="B965" s="144" t="s">
        <v>1738</v>
      </c>
      <c r="C965" s="134"/>
      <c r="D965" s="135"/>
      <c r="E965" s="135"/>
      <c r="F965" s="74">
        <f ca="1" t="shared" si="28"/>
        <v>0</v>
      </c>
      <c r="G965" s="74">
        <f ca="1" t="shared" si="29"/>
        <v>0</v>
      </c>
    </row>
    <row r="966" s="36" customFormat="1" ht="15" spans="1:7">
      <c r="A966" s="132" t="s">
        <v>1739</v>
      </c>
      <c r="B966" s="144" t="s">
        <v>1740</v>
      </c>
      <c r="C966" s="134"/>
      <c r="D966" s="135"/>
      <c r="E966" s="135"/>
      <c r="F966" s="74">
        <f ca="1" t="shared" si="28"/>
        <v>0</v>
      </c>
      <c r="G966" s="74">
        <f ca="1" t="shared" si="29"/>
        <v>0</v>
      </c>
    </row>
    <row r="967" s="36" customFormat="1" ht="15" spans="1:7">
      <c r="A967" s="132" t="s">
        <v>1741</v>
      </c>
      <c r="B967" s="144" t="s">
        <v>1742</v>
      </c>
      <c r="C967" s="134"/>
      <c r="D967" s="135"/>
      <c r="E967" s="135"/>
      <c r="F967" s="74">
        <f ca="1" t="shared" si="28"/>
        <v>0</v>
      </c>
      <c r="G967" s="74">
        <f ca="1" t="shared" si="29"/>
        <v>0</v>
      </c>
    </row>
    <row r="968" s="36" customFormat="1" ht="15" spans="1:7">
      <c r="A968" s="132" t="s">
        <v>1743</v>
      </c>
      <c r="B968" s="144" t="s">
        <v>1744</v>
      </c>
      <c r="C968" s="134"/>
      <c r="D968" s="135"/>
      <c r="E968" s="135"/>
      <c r="F968" s="74">
        <f ca="1" t="shared" si="28"/>
        <v>0</v>
      </c>
      <c r="G968" s="74">
        <f ca="1" t="shared" si="29"/>
        <v>0</v>
      </c>
    </row>
    <row r="969" s="36" customFormat="1" ht="15" spans="1:7">
      <c r="A969" s="132" t="s">
        <v>1745</v>
      </c>
      <c r="B969" s="144" t="s">
        <v>1746</v>
      </c>
      <c r="C969" s="134"/>
      <c r="D969" s="135"/>
      <c r="E969" s="135"/>
      <c r="F969" s="74">
        <f ca="1" t="shared" si="28"/>
        <v>0</v>
      </c>
      <c r="G969" s="74">
        <f ca="1" t="shared" si="29"/>
        <v>0</v>
      </c>
    </row>
    <row r="970" s="36" customFormat="1" ht="15" spans="1:7">
      <c r="A970" s="132" t="s">
        <v>1747</v>
      </c>
      <c r="B970" s="144" t="s">
        <v>1748</v>
      </c>
      <c r="C970" s="134"/>
      <c r="D970" s="135"/>
      <c r="E970" s="135"/>
      <c r="F970" s="74">
        <f ca="1" t="shared" si="28"/>
        <v>0</v>
      </c>
      <c r="G970" s="74">
        <f ca="1" t="shared" si="29"/>
        <v>0</v>
      </c>
    </row>
    <row r="971" s="36" customFormat="1" ht="15" spans="1:7">
      <c r="A971" s="132" t="s">
        <v>1749</v>
      </c>
      <c r="B971" s="144" t="s">
        <v>1750</v>
      </c>
      <c r="C971" s="134"/>
      <c r="D971" s="135"/>
      <c r="E971" s="135"/>
      <c r="F971" s="74">
        <f ca="1" t="shared" ref="F971:F1034" si="30">IFERROR(OFFSET(F971,0,-1)/OFFSET(F971,0,-3),)</f>
        <v>0</v>
      </c>
      <c r="G971" s="74">
        <f ca="1" t="shared" ref="G971:G1034" si="31">IFERROR(OFFSET(F971,0,-1)/OFFSET(F971,0,-2),)</f>
        <v>0</v>
      </c>
    </row>
    <row r="972" s="36" customFormat="1" ht="15" spans="1:7">
      <c r="A972" s="132" t="s">
        <v>1751</v>
      </c>
      <c r="B972" s="144" t="s">
        <v>1752</v>
      </c>
      <c r="C972" s="134"/>
      <c r="D972" s="135"/>
      <c r="E972" s="135"/>
      <c r="F972" s="74">
        <f ca="1" t="shared" si="30"/>
        <v>0</v>
      </c>
      <c r="G972" s="74">
        <f ca="1" t="shared" si="31"/>
        <v>0</v>
      </c>
    </row>
    <row r="973" s="36" customFormat="1" ht="15" spans="1:7">
      <c r="A973" s="132" t="s">
        <v>1753</v>
      </c>
      <c r="B973" s="144" t="s">
        <v>1754</v>
      </c>
      <c r="C973" s="134"/>
      <c r="D973" s="135"/>
      <c r="E973" s="135"/>
      <c r="F973" s="74">
        <f ca="1" t="shared" si="30"/>
        <v>0</v>
      </c>
      <c r="G973" s="74">
        <f ca="1" t="shared" si="31"/>
        <v>0</v>
      </c>
    </row>
    <row r="974" s="36" customFormat="1" ht="15" spans="1:7">
      <c r="A974" s="132" t="s">
        <v>1755</v>
      </c>
      <c r="B974" s="144" t="s">
        <v>1756</v>
      </c>
      <c r="C974" s="134"/>
      <c r="D974" s="135"/>
      <c r="E974" s="135"/>
      <c r="F974" s="74">
        <f ca="1" t="shared" si="30"/>
        <v>0</v>
      </c>
      <c r="G974" s="74">
        <f ca="1" t="shared" si="31"/>
        <v>0</v>
      </c>
    </row>
    <row r="975" s="36" customFormat="1" ht="15" spans="1:7">
      <c r="A975" s="132" t="s">
        <v>1757</v>
      </c>
      <c r="B975" s="144" t="s">
        <v>489</v>
      </c>
      <c r="C975" s="134">
        <v>50</v>
      </c>
      <c r="D975" s="135"/>
      <c r="E975" s="135"/>
      <c r="F975" s="74">
        <f ca="1" t="shared" si="30"/>
        <v>0</v>
      </c>
      <c r="G975" s="74">
        <f ca="1" t="shared" si="31"/>
        <v>0</v>
      </c>
    </row>
    <row r="976" s="36" customFormat="1" ht="15" spans="1:7">
      <c r="A976" s="132" t="s">
        <v>1758</v>
      </c>
      <c r="B976" s="144" t="s">
        <v>121</v>
      </c>
      <c r="C976" s="134">
        <v>1800</v>
      </c>
      <c r="D976" s="135">
        <v>2270</v>
      </c>
      <c r="E976" s="135">
        <v>1000</v>
      </c>
      <c r="F976" s="74">
        <f ca="1" t="shared" si="30"/>
        <v>0.555555555555556</v>
      </c>
      <c r="G976" s="74">
        <f ca="1" t="shared" si="31"/>
        <v>0.440528634361233</v>
      </c>
    </row>
    <row r="977" s="36" customFormat="1" ht="15" spans="1:7">
      <c r="A977" s="132" t="s">
        <v>1759</v>
      </c>
      <c r="B977" s="144" t="s">
        <v>123</v>
      </c>
      <c r="C977" s="134">
        <v>50</v>
      </c>
      <c r="D977" s="135"/>
      <c r="E977" s="135"/>
      <c r="F977" s="74">
        <f ca="1" t="shared" si="30"/>
        <v>0</v>
      </c>
      <c r="G977" s="74">
        <f ca="1" t="shared" si="31"/>
        <v>0</v>
      </c>
    </row>
    <row r="978" s="36" customFormat="1" ht="15" spans="1:7">
      <c r="A978" s="132" t="s">
        <v>1760</v>
      </c>
      <c r="B978" s="144" t="s">
        <v>125</v>
      </c>
      <c r="C978" s="134"/>
      <c r="D978" s="135"/>
      <c r="E978" s="135"/>
      <c r="F978" s="74">
        <f ca="1" t="shared" si="30"/>
        <v>0</v>
      </c>
      <c r="G978" s="74">
        <f ca="1" t="shared" si="31"/>
        <v>0</v>
      </c>
    </row>
    <row r="979" s="36" customFormat="1" ht="15" spans="1:7">
      <c r="A979" s="132" t="s">
        <v>1761</v>
      </c>
      <c r="B979" s="144" t="s">
        <v>1762</v>
      </c>
      <c r="C979" s="134"/>
      <c r="D979" s="135"/>
      <c r="E979" s="135"/>
      <c r="F979" s="74">
        <f ca="1" t="shared" si="30"/>
        <v>0</v>
      </c>
      <c r="G979" s="74">
        <f ca="1" t="shared" si="31"/>
        <v>0</v>
      </c>
    </row>
    <row r="980" s="36" customFormat="1" ht="15" spans="1:7">
      <c r="A980" s="132" t="s">
        <v>1763</v>
      </c>
      <c r="B980" s="144" t="s">
        <v>1764</v>
      </c>
      <c r="C980" s="134"/>
      <c r="D980" s="135"/>
      <c r="E980" s="135"/>
      <c r="F980" s="74">
        <f ca="1" t="shared" si="30"/>
        <v>0</v>
      </c>
      <c r="G980" s="74">
        <f ca="1" t="shared" si="31"/>
        <v>0</v>
      </c>
    </row>
    <row r="981" s="36" customFormat="1" ht="15" spans="1:7">
      <c r="A981" s="132" t="s">
        <v>1765</v>
      </c>
      <c r="B981" s="144" t="s">
        <v>1766</v>
      </c>
      <c r="C981" s="134"/>
      <c r="D981" s="135"/>
      <c r="E981" s="135"/>
      <c r="F981" s="74">
        <f ca="1" t="shared" si="30"/>
        <v>0</v>
      </c>
      <c r="G981" s="74">
        <f ca="1" t="shared" si="31"/>
        <v>0</v>
      </c>
    </row>
    <row r="982" s="36" customFormat="1" ht="15" spans="1:7">
      <c r="A982" s="132" t="s">
        <v>1767</v>
      </c>
      <c r="B982" s="144" t="s">
        <v>1768</v>
      </c>
      <c r="C982" s="134"/>
      <c r="D982" s="135"/>
      <c r="E982" s="135"/>
      <c r="F982" s="74">
        <f ca="1" t="shared" si="30"/>
        <v>0</v>
      </c>
      <c r="G982" s="74">
        <f ca="1" t="shared" si="31"/>
        <v>0</v>
      </c>
    </row>
    <row r="983" s="36" customFormat="1" ht="15" spans="1:7">
      <c r="A983" s="132" t="s">
        <v>1769</v>
      </c>
      <c r="B983" s="144" t="s">
        <v>1770</v>
      </c>
      <c r="C983" s="134"/>
      <c r="D983" s="135"/>
      <c r="E983" s="135"/>
      <c r="F983" s="74">
        <f ca="1" t="shared" si="30"/>
        <v>0</v>
      </c>
      <c r="G983" s="74">
        <f ca="1" t="shared" si="31"/>
        <v>0</v>
      </c>
    </row>
    <row r="984" s="36" customFormat="1" ht="15" spans="1:7">
      <c r="A984" s="132" t="s">
        <v>1771</v>
      </c>
      <c r="B984" s="144" t="s">
        <v>1772</v>
      </c>
      <c r="C984" s="134"/>
      <c r="D984" s="135"/>
      <c r="E984" s="135"/>
      <c r="F984" s="74">
        <f ca="1" t="shared" si="30"/>
        <v>0</v>
      </c>
      <c r="G984" s="74">
        <f ca="1" t="shared" si="31"/>
        <v>0</v>
      </c>
    </row>
    <row r="985" s="36" customFormat="1" ht="15" spans="1:7">
      <c r="A985" s="132" t="s">
        <v>1773</v>
      </c>
      <c r="B985" s="144" t="s">
        <v>1774</v>
      </c>
      <c r="C985" s="134"/>
      <c r="D985" s="135"/>
      <c r="E985" s="135"/>
      <c r="F985" s="74">
        <f ca="1" t="shared" si="30"/>
        <v>0</v>
      </c>
      <c r="G985" s="74">
        <f ca="1" t="shared" si="31"/>
        <v>0</v>
      </c>
    </row>
    <row r="986" s="36" customFormat="1" ht="15" spans="1:7">
      <c r="A986" s="132" t="s">
        <v>1775</v>
      </c>
      <c r="B986" s="144" t="s">
        <v>1776</v>
      </c>
      <c r="C986" s="134"/>
      <c r="D986" s="135"/>
      <c r="E986" s="135"/>
      <c r="F986" s="74">
        <f ca="1" t="shared" si="30"/>
        <v>0</v>
      </c>
      <c r="G986" s="74">
        <f ca="1" t="shared" si="31"/>
        <v>0</v>
      </c>
    </row>
    <row r="987" s="36" customFormat="1" ht="15" spans="1:7">
      <c r="A987" s="132" t="s">
        <v>1777</v>
      </c>
      <c r="B987" s="144" t="s">
        <v>1778</v>
      </c>
      <c r="C987" s="134"/>
      <c r="D987" s="135"/>
      <c r="E987" s="135"/>
      <c r="F987" s="74">
        <f ca="1" t="shared" si="30"/>
        <v>0</v>
      </c>
      <c r="G987" s="74">
        <f ca="1" t="shared" si="31"/>
        <v>0</v>
      </c>
    </row>
    <row r="988" s="36" customFormat="1" ht="15" spans="1:7">
      <c r="A988" s="132" t="s">
        <v>1779</v>
      </c>
      <c r="B988" s="144" t="s">
        <v>1780</v>
      </c>
      <c r="C988" s="134"/>
      <c r="D988" s="135"/>
      <c r="E988" s="135"/>
      <c r="F988" s="74">
        <f ca="1" t="shared" si="30"/>
        <v>0</v>
      </c>
      <c r="G988" s="74">
        <f ca="1" t="shared" si="31"/>
        <v>0</v>
      </c>
    </row>
    <row r="989" s="36" customFormat="1" ht="15" spans="1:7">
      <c r="A989" s="132" t="s">
        <v>1781</v>
      </c>
      <c r="B989" s="144" t="s">
        <v>1782</v>
      </c>
      <c r="C989" s="134"/>
      <c r="D989" s="135"/>
      <c r="E989" s="135"/>
      <c r="F989" s="74">
        <f ca="1" t="shared" si="30"/>
        <v>0</v>
      </c>
      <c r="G989" s="74">
        <f ca="1" t="shared" si="31"/>
        <v>0</v>
      </c>
    </row>
    <row r="990" s="36" customFormat="1" ht="15" spans="1:7">
      <c r="A990" s="132" t="s">
        <v>1783</v>
      </c>
      <c r="B990" s="144" t="s">
        <v>1784</v>
      </c>
      <c r="C990" s="134"/>
      <c r="D990" s="135"/>
      <c r="E990" s="135"/>
      <c r="F990" s="74">
        <f ca="1" t="shared" si="30"/>
        <v>0</v>
      </c>
      <c r="G990" s="74">
        <f ca="1" t="shared" si="31"/>
        <v>0</v>
      </c>
    </row>
    <row r="991" s="36" customFormat="1" ht="15" spans="1:7">
      <c r="A991" s="132" t="s">
        <v>1785</v>
      </c>
      <c r="B991" s="144" t="s">
        <v>1786</v>
      </c>
      <c r="C991" s="134"/>
      <c r="D991" s="135"/>
      <c r="E991" s="135"/>
      <c r="F991" s="74">
        <f ca="1" t="shared" si="30"/>
        <v>0</v>
      </c>
      <c r="G991" s="74">
        <f ca="1" t="shared" si="31"/>
        <v>0</v>
      </c>
    </row>
    <row r="992" s="36" customFormat="1" ht="15" spans="1:7">
      <c r="A992" s="132" t="s">
        <v>1787</v>
      </c>
      <c r="B992" s="144" t="s">
        <v>1788</v>
      </c>
      <c r="C992" s="134"/>
      <c r="D992" s="135"/>
      <c r="E992" s="135"/>
      <c r="F992" s="74">
        <f ca="1" t="shared" si="30"/>
        <v>0</v>
      </c>
      <c r="G992" s="74">
        <f ca="1" t="shared" si="31"/>
        <v>0</v>
      </c>
    </row>
    <row r="993" s="36" customFormat="1" ht="15" spans="1:7">
      <c r="A993" s="132" t="s">
        <v>1789</v>
      </c>
      <c r="B993" s="144" t="s">
        <v>1790</v>
      </c>
      <c r="C993" s="134"/>
      <c r="D993" s="135"/>
      <c r="E993" s="135"/>
      <c r="F993" s="74">
        <f ca="1" t="shared" si="30"/>
        <v>0</v>
      </c>
      <c r="G993" s="74">
        <f ca="1" t="shared" si="31"/>
        <v>0</v>
      </c>
    </row>
    <row r="994" s="36" customFormat="1" ht="15" spans="1:7">
      <c r="A994" s="132" t="s">
        <v>1791</v>
      </c>
      <c r="B994" s="144" t="s">
        <v>1792</v>
      </c>
      <c r="C994" s="134"/>
      <c r="D994" s="135"/>
      <c r="E994" s="135"/>
      <c r="F994" s="74">
        <f ca="1" t="shared" si="30"/>
        <v>0</v>
      </c>
      <c r="G994" s="74">
        <f ca="1" t="shared" si="31"/>
        <v>0</v>
      </c>
    </row>
    <row r="995" s="36" customFormat="1" ht="15" spans="1:7">
      <c r="A995" s="132" t="s">
        <v>1793</v>
      </c>
      <c r="B995" s="144" t="s">
        <v>1794</v>
      </c>
      <c r="C995" s="134"/>
      <c r="D995" s="135"/>
      <c r="E995" s="135"/>
      <c r="F995" s="74">
        <f ca="1" t="shared" si="30"/>
        <v>0</v>
      </c>
      <c r="G995" s="74">
        <f ca="1" t="shared" si="31"/>
        <v>0</v>
      </c>
    </row>
    <row r="996" s="36" customFormat="1" ht="15" spans="1:7">
      <c r="A996" s="132" t="s">
        <v>1795</v>
      </c>
      <c r="B996" s="144" t="s">
        <v>1796</v>
      </c>
      <c r="C996" s="134"/>
      <c r="D996" s="135"/>
      <c r="E996" s="135"/>
      <c r="F996" s="74">
        <f ca="1" t="shared" si="30"/>
        <v>0</v>
      </c>
      <c r="G996" s="74">
        <f ca="1" t="shared" si="31"/>
        <v>0</v>
      </c>
    </row>
    <row r="997" s="36" customFormat="1" ht="15" spans="1:7">
      <c r="A997" s="132" t="s">
        <v>1797</v>
      </c>
      <c r="B997" s="144" t="s">
        <v>1798</v>
      </c>
      <c r="C997" s="134"/>
      <c r="D997" s="135"/>
      <c r="E997" s="135"/>
      <c r="F997" s="74">
        <f ca="1" t="shared" si="30"/>
        <v>0</v>
      </c>
      <c r="G997" s="74">
        <f ca="1" t="shared" si="31"/>
        <v>0</v>
      </c>
    </row>
    <row r="998" s="36" customFormat="1" ht="15" spans="1:7">
      <c r="A998" s="132" t="s">
        <v>1799</v>
      </c>
      <c r="B998" s="144" t="s">
        <v>1800</v>
      </c>
      <c r="C998" s="134"/>
      <c r="D998" s="135"/>
      <c r="E998" s="135"/>
      <c r="F998" s="74">
        <f ca="1" t="shared" si="30"/>
        <v>0</v>
      </c>
      <c r="G998" s="74">
        <f ca="1" t="shared" si="31"/>
        <v>0</v>
      </c>
    </row>
    <row r="999" s="36" customFormat="1" ht="15" spans="1:7">
      <c r="A999" s="132" t="s">
        <v>1801</v>
      </c>
      <c r="B999" s="144" t="s">
        <v>1802</v>
      </c>
      <c r="C999" s="134"/>
      <c r="D999" s="135"/>
      <c r="E999" s="135"/>
      <c r="F999" s="74">
        <f ca="1" t="shared" si="30"/>
        <v>0</v>
      </c>
      <c r="G999" s="74">
        <f ca="1" t="shared" si="31"/>
        <v>0</v>
      </c>
    </row>
    <row r="1000" s="36" customFormat="1" ht="15" spans="1:7">
      <c r="A1000" s="132" t="s">
        <v>1803</v>
      </c>
      <c r="B1000" s="144" t="s">
        <v>127</v>
      </c>
      <c r="C1000" s="134">
        <v>100</v>
      </c>
      <c r="D1000" s="135">
        <v>231</v>
      </c>
      <c r="E1000" s="135">
        <v>250</v>
      </c>
      <c r="F1000" s="74">
        <f ca="1" t="shared" si="30"/>
        <v>2.5</v>
      </c>
      <c r="G1000" s="74">
        <f ca="1" t="shared" si="31"/>
        <v>1.08225108225108</v>
      </c>
    </row>
    <row r="1001" s="36" customFormat="1" ht="15" spans="1:7">
      <c r="A1001" s="132" t="s">
        <v>1804</v>
      </c>
      <c r="B1001" s="144" t="s">
        <v>1805</v>
      </c>
      <c r="C1001" s="134">
        <v>211</v>
      </c>
      <c r="D1001" s="135">
        <v>1602</v>
      </c>
      <c r="E1001" s="135">
        <v>933</v>
      </c>
      <c r="F1001" s="74">
        <f ca="1" t="shared" si="30"/>
        <v>4.4218009478673</v>
      </c>
      <c r="G1001" s="74">
        <f ca="1" t="shared" si="31"/>
        <v>0.582397003745318</v>
      </c>
    </row>
    <row r="1002" s="36" customFormat="1" ht="15" spans="1:7">
      <c r="A1002" s="132" t="s">
        <v>1806</v>
      </c>
      <c r="B1002" s="144" t="s">
        <v>121</v>
      </c>
      <c r="C1002" s="134">
        <v>5</v>
      </c>
      <c r="D1002" s="135">
        <v>24</v>
      </c>
      <c r="E1002" s="135">
        <v>30</v>
      </c>
      <c r="F1002" s="74">
        <f ca="1" t="shared" si="30"/>
        <v>6</v>
      </c>
      <c r="G1002" s="74">
        <f ca="1" t="shared" si="31"/>
        <v>1.25</v>
      </c>
    </row>
    <row r="1003" s="36" customFormat="1" ht="15" spans="1:7">
      <c r="A1003" s="132" t="s">
        <v>1807</v>
      </c>
      <c r="B1003" s="144" t="s">
        <v>123</v>
      </c>
      <c r="C1003" s="134"/>
      <c r="D1003" s="135"/>
      <c r="E1003" s="135"/>
      <c r="F1003" s="74">
        <f ca="1" t="shared" si="30"/>
        <v>0</v>
      </c>
      <c r="G1003" s="74">
        <f ca="1" t="shared" si="31"/>
        <v>0</v>
      </c>
    </row>
    <row r="1004" s="36" customFormat="1" ht="15" spans="1:7">
      <c r="A1004" s="132" t="s">
        <v>1808</v>
      </c>
      <c r="B1004" s="144" t="s">
        <v>125</v>
      </c>
      <c r="C1004" s="134"/>
      <c r="D1004" s="135"/>
      <c r="E1004" s="135"/>
      <c r="F1004" s="74">
        <f ca="1" t="shared" si="30"/>
        <v>0</v>
      </c>
      <c r="G1004" s="74">
        <f ca="1" t="shared" si="31"/>
        <v>0</v>
      </c>
    </row>
    <row r="1005" s="36" customFormat="1" ht="15" spans="1:7">
      <c r="A1005" s="132" t="s">
        <v>1809</v>
      </c>
      <c r="B1005" s="144" t="s">
        <v>1810</v>
      </c>
      <c r="C1005" s="134"/>
      <c r="D1005" s="135"/>
      <c r="E1005" s="135"/>
      <c r="F1005" s="74">
        <f ca="1" t="shared" si="30"/>
        <v>0</v>
      </c>
      <c r="G1005" s="74">
        <f ca="1" t="shared" si="31"/>
        <v>0</v>
      </c>
    </row>
    <row r="1006" s="36" customFormat="1" ht="15" spans="1:7">
      <c r="A1006" s="132" t="s">
        <v>1811</v>
      </c>
      <c r="B1006" s="144" t="s">
        <v>1812</v>
      </c>
      <c r="C1006" s="134"/>
      <c r="D1006" s="135"/>
      <c r="E1006" s="135"/>
      <c r="F1006" s="74">
        <f ca="1" t="shared" si="30"/>
        <v>0</v>
      </c>
      <c r="G1006" s="74">
        <f ca="1" t="shared" si="31"/>
        <v>0</v>
      </c>
    </row>
    <row r="1007" s="36" customFormat="1" ht="15" spans="1:7">
      <c r="A1007" s="132" t="s">
        <v>1813</v>
      </c>
      <c r="B1007" s="144" t="s">
        <v>1814</v>
      </c>
      <c r="C1007" s="134"/>
      <c r="D1007" s="135"/>
      <c r="E1007" s="135"/>
      <c r="F1007" s="74">
        <f ca="1" t="shared" si="30"/>
        <v>0</v>
      </c>
      <c r="G1007" s="74">
        <f ca="1" t="shared" si="31"/>
        <v>0</v>
      </c>
    </row>
    <row r="1008" s="36" customFormat="1" ht="15" spans="1:7">
      <c r="A1008" s="132" t="s">
        <v>1815</v>
      </c>
      <c r="B1008" s="144" t="s">
        <v>1816</v>
      </c>
      <c r="C1008" s="134"/>
      <c r="D1008" s="135"/>
      <c r="E1008" s="135"/>
      <c r="F1008" s="74">
        <f ca="1" t="shared" si="30"/>
        <v>0</v>
      </c>
      <c r="G1008" s="74">
        <f ca="1" t="shared" si="31"/>
        <v>0</v>
      </c>
    </row>
    <row r="1009" s="36" customFormat="1" ht="15" spans="1:7">
      <c r="A1009" s="132" t="s">
        <v>1817</v>
      </c>
      <c r="B1009" s="144" t="s">
        <v>1818</v>
      </c>
      <c r="C1009" s="134">
        <v>1</v>
      </c>
      <c r="D1009" s="135"/>
      <c r="E1009" s="135"/>
      <c r="F1009" s="74">
        <f ca="1" t="shared" si="30"/>
        <v>0</v>
      </c>
      <c r="G1009" s="74">
        <f ca="1" t="shared" si="31"/>
        <v>0</v>
      </c>
    </row>
    <row r="1010" s="36" customFormat="1" ht="15" spans="1:7">
      <c r="A1010" s="132" t="s">
        <v>1819</v>
      </c>
      <c r="B1010" s="144" t="s">
        <v>1820</v>
      </c>
      <c r="C1010" s="134"/>
      <c r="D1010" s="135"/>
      <c r="E1010" s="135"/>
      <c r="F1010" s="74">
        <f ca="1" t="shared" si="30"/>
        <v>0</v>
      </c>
      <c r="G1010" s="74">
        <f ca="1" t="shared" si="31"/>
        <v>0</v>
      </c>
    </row>
    <row r="1011" s="36" customFormat="1" ht="15" spans="1:7">
      <c r="A1011" s="132" t="s">
        <v>1821</v>
      </c>
      <c r="B1011" s="144" t="s">
        <v>1822</v>
      </c>
      <c r="C1011" s="134"/>
      <c r="D1011" s="135"/>
      <c r="E1011" s="135"/>
      <c r="F1011" s="74">
        <f ca="1" t="shared" si="30"/>
        <v>0</v>
      </c>
      <c r="G1011" s="74">
        <f ca="1" t="shared" si="31"/>
        <v>0</v>
      </c>
    </row>
    <row r="1012" s="36" customFormat="1" ht="15" spans="1:7">
      <c r="A1012" s="132" t="s">
        <v>1823</v>
      </c>
      <c r="B1012" s="144" t="s">
        <v>1824</v>
      </c>
      <c r="C1012" s="134"/>
      <c r="D1012" s="135"/>
      <c r="E1012" s="135"/>
      <c r="F1012" s="74">
        <f ca="1" t="shared" si="30"/>
        <v>0</v>
      </c>
      <c r="G1012" s="74">
        <f ca="1" t="shared" si="31"/>
        <v>0</v>
      </c>
    </row>
    <row r="1013" s="36" customFormat="1" ht="15" spans="1:7">
      <c r="A1013" s="132" t="s">
        <v>1825</v>
      </c>
      <c r="B1013" s="144" t="s">
        <v>1826</v>
      </c>
      <c r="C1013" s="134"/>
      <c r="D1013" s="135"/>
      <c r="E1013" s="135"/>
      <c r="F1013" s="74">
        <f ca="1" t="shared" si="30"/>
        <v>0</v>
      </c>
      <c r="G1013" s="74">
        <f ca="1" t="shared" si="31"/>
        <v>0</v>
      </c>
    </row>
    <row r="1014" s="36" customFormat="1" ht="15" spans="1:7">
      <c r="A1014" s="132" t="s">
        <v>1827</v>
      </c>
      <c r="B1014" s="144" t="s">
        <v>1828</v>
      </c>
      <c r="C1014" s="134"/>
      <c r="D1014" s="135"/>
      <c r="E1014" s="135"/>
      <c r="F1014" s="74">
        <f ca="1" t="shared" si="30"/>
        <v>0</v>
      </c>
      <c r="G1014" s="74">
        <f ca="1" t="shared" si="31"/>
        <v>0</v>
      </c>
    </row>
    <row r="1015" s="36" customFormat="1" ht="15" spans="1:7">
      <c r="A1015" s="132" t="s">
        <v>1829</v>
      </c>
      <c r="B1015" s="144" t="s">
        <v>1830</v>
      </c>
      <c r="C1015" s="134">
        <v>150</v>
      </c>
      <c r="D1015" s="135">
        <v>156</v>
      </c>
      <c r="E1015" s="135">
        <v>150</v>
      </c>
      <c r="F1015" s="74">
        <f ca="1" t="shared" si="30"/>
        <v>1</v>
      </c>
      <c r="G1015" s="74">
        <f ca="1" t="shared" si="31"/>
        <v>0.961538461538462</v>
      </c>
    </row>
    <row r="1016" s="36" customFormat="1" ht="15" spans="1:7">
      <c r="A1016" s="132" t="s">
        <v>1831</v>
      </c>
      <c r="B1016" s="144" t="s">
        <v>1832</v>
      </c>
      <c r="C1016" s="134"/>
      <c r="D1016" s="135"/>
      <c r="E1016" s="135"/>
      <c r="F1016" s="74">
        <f ca="1" t="shared" si="30"/>
        <v>0</v>
      </c>
      <c r="G1016" s="74">
        <f ca="1" t="shared" si="31"/>
        <v>0</v>
      </c>
    </row>
    <row r="1017" s="36" customFormat="1" ht="15" spans="1:7">
      <c r="A1017" s="132" t="s">
        <v>1833</v>
      </c>
      <c r="B1017" s="144" t="s">
        <v>1834</v>
      </c>
      <c r="C1017" s="134"/>
      <c r="D1017" s="135"/>
      <c r="E1017" s="135"/>
      <c r="F1017" s="74">
        <f ca="1" t="shared" si="30"/>
        <v>0</v>
      </c>
      <c r="G1017" s="74">
        <f ca="1" t="shared" si="31"/>
        <v>0</v>
      </c>
    </row>
    <row r="1018" s="36" customFormat="1" ht="15" spans="1:7">
      <c r="A1018" s="132" t="s">
        <v>1835</v>
      </c>
      <c r="B1018" s="144" t="s">
        <v>1836</v>
      </c>
      <c r="C1018" s="134">
        <v>4974</v>
      </c>
      <c r="D1018" s="135"/>
      <c r="E1018" s="135"/>
      <c r="F1018" s="74">
        <f ca="1" t="shared" si="30"/>
        <v>0</v>
      </c>
      <c r="G1018" s="74">
        <f ca="1" t="shared" si="31"/>
        <v>0</v>
      </c>
    </row>
    <row r="1019" s="36" customFormat="1" ht="15" spans="1:7">
      <c r="A1019" s="132" t="s">
        <v>1837</v>
      </c>
      <c r="B1019" s="144" t="s">
        <v>1838</v>
      </c>
      <c r="C1019" s="134"/>
      <c r="D1019" s="135"/>
      <c r="E1019" s="135"/>
      <c r="F1019" s="74">
        <f ca="1" t="shared" si="30"/>
        <v>0</v>
      </c>
      <c r="G1019" s="74">
        <f ca="1" t="shared" si="31"/>
        <v>0</v>
      </c>
    </row>
    <row r="1020" s="36" customFormat="1" ht="15" spans="1:7">
      <c r="A1020" s="132" t="s">
        <v>1839</v>
      </c>
      <c r="B1020" s="144" t="s">
        <v>1840</v>
      </c>
      <c r="C1020" s="134">
        <v>500</v>
      </c>
      <c r="D1020" s="135">
        <v>2494</v>
      </c>
      <c r="E1020" s="135">
        <v>2500</v>
      </c>
      <c r="F1020" s="74">
        <f ca="1" t="shared" si="30"/>
        <v>5</v>
      </c>
      <c r="G1020" s="74">
        <f ca="1" t="shared" si="31"/>
        <v>1.00240577385726</v>
      </c>
    </row>
    <row r="1021" s="36" customFormat="1" ht="15" spans="1:7">
      <c r="A1021" s="132" t="s">
        <v>1841</v>
      </c>
      <c r="B1021" s="144" t="s">
        <v>1842</v>
      </c>
      <c r="C1021" s="134">
        <v>1500</v>
      </c>
      <c r="D1021" s="135">
        <v>1254</v>
      </c>
      <c r="E1021" s="135">
        <v>1300</v>
      </c>
      <c r="F1021" s="74">
        <f ca="1" t="shared" si="30"/>
        <v>0.866666666666667</v>
      </c>
      <c r="G1021" s="74">
        <f ca="1" t="shared" si="31"/>
        <v>1.03668261562998</v>
      </c>
    </row>
    <row r="1022" s="36" customFormat="1" ht="15" spans="1:7">
      <c r="A1022" s="132" t="s">
        <v>1843</v>
      </c>
      <c r="B1022" s="144" t="s">
        <v>1844</v>
      </c>
      <c r="C1022" s="134"/>
      <c r="D1022" s="135"/>
      <c r="E1022" s="135"/>
      <c r="F1022" s="74">
        <f ca="1" t="shared" si="30"/>
        <v>0</v>
      </c>
      <c r="G1022" s="74">
        <f ca="1" t="shared" si="31"/>
        <v>0</v>
      </c>
    </row>
    <row r="1023" s="36" customFormat="1" ht="15" spans="1:7">
      <c r="A1023" s="132" t="s">
        <v>1845</v>
      </c>
      <c r="B1023" s="144" t="s">
        <v>1846</v>
      </c>
      <c r="C1023" s="134"/>
      <c r="D1023" s="135"/>
      <c r="E1023" s="135"/>
      <c r="F1023" s="74">
        <f ca="1" t="shared" si="30"/>
        <v>0</v>
      </c>
      <c r="G1023" s="74">
        <f ca="1" t="shared" si="31"/>
        <v>0</v>
      </c>
    </row>
    <row r="1024" s="36" customFormat="1" ht="15" spans="1:7">
      <c r="A1024" s="132" t="s">
        <v>1847</v>
      </c>
      <c r="B1024" s="144" t="s">
        <v>1848</v>
      </c>
      <c r="C1024" s="134"/>
      <c r="D1024" s="135"/>
      <c r="E1024" s="135"/>
      <c r="F1024" s="74">
        <f ca="1" t="shared" si="30"/>
        <v>0</v>
      </c>
      <c r="G1024" s="74">
        <f ca="1" t="shared" si="31"/>
        <v>0</v>
      </c>
    </row>
    <row r="1025" s="36" customFormat="1" ht="15" spans="1:7">
      <c r="A1025" s="132" t="s">
        <v>1849</v>
      </c>
      <c r="B1025" s="144" t="s">
        <v>1850</v>
      </c>
      <c r="C1025" s="134">
        <v>9000</v>
      </c>
      <c r="D1025" s="135">
        <v>13384</v>
      </c>
      <c r="E1025" s="135">
        <v>13826</v>
      </c>
      <c r="F1025" s="74">
        <f ca="1" t="shared" si="30"/>
        <v>1.53622222222222</v>
      </c>
      <c r="G1025" s="74">
        <f ca="1" t="shared" si="31"/>
        <v>1.03302450687388</v>
      </c>
    </row>
    <row r="1026" s="36" customFormat="1" ht="15" spans="1:7">
      <c r="A1026" s="132" t="s">
        <v>1851</v>
      </c>
      <c r="B1026" s="144" t="s">
        <v>1852</v>
      </c>
      <c r="C1026" s="134"/>
      <c r="D1026" s="135"/>
      <c r="E1026" s="135"/>
      <c r="F1026" s="74">
        <f ca="1" t="shared" si="30"/>
        <v>0</v>
      </c>
      <c r="G1026" s="74">
        <f ca="1" t="shared" si="31"/>
        <v>0</v>
      </c>
    </row>
    <row r="1027" s="36" customFormat="1" ht="15" spans="1:7">
      <c r="A1027" s="132" t="s">
        <v>1853</v>
      </c>
      <c r="B1027" s="144" t="s">
        <v>1854</v>
      </c>
      <c r="C1027" s="134"/>
      <c r="D1027" s="135"/>
      <c r="E1027" s="135"/>
      <c r="F1027" s="74">
        <f ca="1" t="shared" si="30"/>
        <v>0</v>
      </c>
      <c r="G1027" s="74">
        <f ca="1" t="shared" si="31"/>
        <v>0</v>
      </c>
    </row>
    <row r="1028" s="36" customFormat="1" ht="15" spans="1:7">
      <c r="A1028" s="132" t="s">
        <v>1855</v>
      </c>
      <c r="B1028" s="144" t="s">
        <v>1856</v>
      </c>
      <c r="C1028" s="134"/>
      <c r="D1028" s="135"/>
      <c r="E1028" s="135"/>
      <c r="F1028" s="74">
        <f ca="1" t="shared" si="30"/>
        <v>0</v>
      </c>
      <c r="G1028" s="74">
        <f ca="1" t="shared" si="31"/>
        <v>0</v>
      </c>
    </row>
    <row r="1029" s="36" customFormat="1" ht="15" spans="1:7">
      <c r="A1029" s="132" t="s">
        <v>1857</v>
      </c>
      <c r="B1029" s="144" t="s">
        <v>1858</v>
      </c>
      <c r="C1029" s="134"/>
      <c r="D1029" s="135"/>
      <c r="E1029" s="135"/>
      <c r="F1029" s="74">
        <f ca="1" t="shared" si="30"/>
        <v>0</v>
      </c>
      <c r="G1029" s="74">
        <f ca="1" t="shared" si="31"/>
        <v>0</v>
      </c>
    </row>
    <row r="1030" s="36" customFormat="1" ht="15" spans="1:7">
      <c r="A1030" s="132" t="s">
        <v>1859</v>
      </c>
      <c r="B1030" s="144" t="s">
        <v>1860</v>
      </c>
      <c r="C1030" s="134"/>
      <c r="D1030" s="135"/>
      <c r="E1030" s="135"/>
      <c r="F1030" s="74">
        <f ca="1" t="shared" si="30"/>
        <v>0</v>
      </c>
      <c r="G1030" s="74">
        <f ca="1" t="shared" si="31"/>
        <v>0</v>
      </c>
    </row>
    <row r="1031" s="36" customFormat="1" ht="15" spans="1:7">
      <c r="A1031" s="132" t="s">
        <v>1861</v>
      </c>
      <c r="B1031" s="144" t="s">
        <v>121</v>
      </c>
      <c r="C1031" s="134">
        <v>180</v>
      </c>
      <c r="D1031" s="135">
        <v>263</v>
      </c>
      <c r="E1031" s="135">
        <v>300</v>
      </c>
      <c r="F1031" s="74">
        <f ca="1" t="shared" si="30"/>
        <v>1.66666666666667</v>
      </c>
      <c r="G1031" s="74">
        <f ca="1" t="shared" si="31"/>
        <v>1.14068441064639</v>
      </c>
    </row>
    <row r="1032" s="36" customFormat="1" ht="15" spans="1:7">
      <c r="A1032" s="132" t="s">
        <v>1862</v>
      </c>
      <c r="B1032" s="144" t="s">
        <v>123</v>
      </c>
      <c r="C1032" s="134"/>
      <c r="D1032" s="135"/>
      <c r="E1032" s="135"/>
      <c r="F1032" s="74">
        <f ca="1" t="shared" si="30"/>
        <v>0</v>
      </c>
      <c r="G1032" s="74">
        <f ca="1" t="shared" si="31"/>
        <v>0</v>
      </c>
    </row>
    <row r="1033" s="36" customFormat="1" ht="15" spans="1:7">
      <c r="A1033" s="132" t="s">
        <v>1863</v>
      </c>
      <c r="B1033" s="144" t="s">
        <v>125</v>
      </c>
      <c r="C1033" s="134"/>
      <c r="D1033" s="135"/>
      <c r="E1033" s="135"/>
      <c r="F1033" s="74">
        <f ca="1" t="shared" si="30"/>
        <v>0</v>
      </c>
      <c r="G1033" s="74">
        <f ca="1" t="shared" si="31"/>
        <v>0</v>
      </c>
    </row>
    <row r="1034" s="36" customFormat="1" ht="15" spans="1:7">
      <c r="A1034" s="132" t="s">
        <v>1864</v>
      </c>
      <c r="B1034" s="144" t="s">
        <v>1865</v>
      </c>
      <c r="C1034" s="134"/>
      <c r="D1034" s="135"/>
      <c r="E1034" s="135"/>
      <c r="F1034" s="74">
        <f ca="1" t="shared" si="30"/>
        <v>0</v>
      </c>
      <c r="G1034" s="74">
        <f ca="1" t="shared" si="31"/>
        <v>0</v>
      </c>
    </row>
    <row r="1035" s="36" customFormat="1" ht="15" spans="1:7">
      <c r="A1035" s="132" t="s">
        <v>1866</v>
      </c>
      <c r="B1035" s="144" t="s">
        <v>1867</v>
      </c>
      <c r="C1035" s="134"/>
      <c r="D1035" s="135"/>
      <c r="E1035" s="135"/>
      <c r="F1035" s="74">
        <f ca="1" t="shared" ref="F1035:F1098" si="32">IFERROR(OFFSET(F1035,0,-1)/OFFSET(F1035,0,-3),)</f>
        <v>0</v>
      </c>
      <c r="G1035" s="74">
        <f ca="1" t="shared" ref="G1035:G1098" si="33">IFERROR(OFFSET(F1035,0,-1)/OFFSET(F1035,0,-2),)</f>
        <v>0</v>
      </c>
    </row>
    <row r="1036" s="36" customFormat="1" ht="15" spans="1:7">
      <c r="A1036" s="132" t="s">
        <v>1868</v>
      </c>
      <c r="B1036" s="144" t="s">
        <v>1869</v>
      </c>
      <c r="C1036" s="134"/>
      <c r="D1036" s="135"/>
      <c r="E1036" s="135"/>
      <c r="F1036" s="74">
        <f ca="1" t="shared" si="32"/>
        <v>0</v>
      </c>
      <c r="G1036" s="74">
        <f ca="1" t="shared" si="33"/>
        <v>0</v>
      </c>
    </row>
    <row r="1037" s="36" customFormat="1" ht="15" spans="1:7">
      <c r="A1037" s="132" t="s">
        <v>1870</v>
      </c>
      <c r="B1037" s="144" t="s">
        <v>1871</v>
      </c>
      <c r="C1037" s="134"/>
      <c r="D1037" s="135"/>
      <c r="E1037" s="135"/>
      <c r="F1037" s="74">
        <f ca="1" t="shared" si="32"/>
        <v>0</v>
      </c>
      <c r="G1037" s="74">
        <f ca="1" t="shared" si="33"/>
        <v>0</v>
      </c>
    </row>
    <row r="1038" s="36" customFormat="1" ht="15" spans="1:7">
      <c r="A1038" s="132" t="s">
        <v>1872</v>
      </c>
      <c r="B1038" s="144" t="s">
        <v>1873</v>
      </c>
      <c r="C1038" s="134"/>
      <c r="D1038" s="135"/>
      <c r="E1038" s="135"/>
      <c r="F1038" s="74">
        <f ca="1" t="shared" si="32"/>
        <v>0</v>
      </c>
      <c r="G1038" s="74">
        <f ca="1" t="shared" si="33"/>
        <v>0</v>
      </c>
    </row>
    <row r="1039" s="36" customFormat="1" ht="15" spans="1:7">
      <c r="A1039" s="132" t="s">
        <v>1874</v>
      </c>
      <c r="B1039" s="144" t="s">
        <v>1875</v>
      </c>
      <c r="C1039" s="134"/>
      <c r="D1039" s="135"/>
      <c r="E1039" s="135"/>
      <c r="F1039" s="74">
        <f ca="1" t="shared" si="32"/>
        <v>0</v>
      </c>
      <c r="G1039" s="74">
        <f ca="1" t="shared" si="33"/>
        <v>0</v>
      </c>
    </row>
    <row r="1040" s="36" customFormat="1" ht="15" spans="1:7">
      <c r="A1040" s="132" t="s">
        <v>1876</v>
      </c>
      <c r="B1040" s="144" t="s">
        <v>1877</v>
      </c>
      <c r="C1040" s="134"/>
      <c r="D1040" s="135"/>
      <c r="E1040" s="135"/>
      <c r="F1040" s="74">
        <f ca="1" t="shared" si="32"/>
        <v>0</v>
      </c>
      <c r="G1040" s="74">
        <f ca="1" t="shared" si="33"/>
        <v>0</v>
      </c>
    </row>
    <row r="1041" s="36" customFormat="1" ht="15" spans="1:7">
      <c r="A1041" s="132" t="s">
        <v>1878</v>
      </c>
      <c r="B1041" s="144" t="s">
        <v>1879</v>
      </c>
      <c r="C1041" s="134"/>
      <c r="D1041" s="135"/>
      <c r="E1041" s="135"/>
      <c r="F1041" s="74">
        <f ca="1" t="shared" si="32"/>
        <v>0</v>
      </c>
      <c r="G1041" s="74">
        <f ca="1" t="shared" si="33"/>
        <v>0</v>
      </c>
    </row>
    <row r="1042" s="36" customFormat="1" ht="15" spans="1:7">
      <c r="A1042" s="132" t="s">
        <v>1880</v>
      </c>
      <c r="B1042" s="144" t="s">
        <v>1881</v>
      </c>
      <c r="C1042" s="134"/>
      <c r="D1042" s="135"/>
      <c r="E1042" s="135"/>
      <c r="F1042" s="74">
        <f ca="1" t="shared" si="32"/>
        <v>0</v>
      </c>
      <c r="G1042" s="74">
        <f ca="1" t="shared" si="33"/>
        <v>0</v>
      </c>
    </row>
    <row r="1043" s="36" customFormat="1" ht="15" spans="1:7">
      <c r="A1043" s="132" t="s">
        <v>1882</v>
      </c>
      <c r="B1043" s="144" t="s">
        <v>1883</v>
      </c>
      <c r="C1043" s="134">
        <v>100</v>
      </c>
      <c r="D1043" s="135">
        <v>200</v>
      </c>
      <c r="E1043" s="135">
        <v>200</v>
      </c>
      <c r="F1043" s="74">
        <f ca="1" t="shared" si="32"/>
        <v>2</v>
      </c>
      <c r="G1043" s="74">
        <f ca="1" t="shared" si="33"/>
        <v>1</v>
      </c>
    </row>
    <row r="1044" s="36" customFormat="1" ht="15" spans="1:7">
      <c r="A1044" s="132" t="s">
        <v>1884</v>
      </c>
      <c r="B1044" s="144" t="s">
        <v>1885</v>
      </c>
      <c r="C1044" s="134"/>
      <c r="D1044" s="135"/>
      <c r="E1044" s="135"/>
      <c r="F1044" s="74">
        <f ca="1" t="shared" si="32"/>
        <v>0</v>
      </c>
      <c r="G1044" s="74">
        <f ca="1" t="shared" si="33"/>
        <v>0</v>
      </c>
    </row>
    <row r="1045" s="36" customFormat="1" ht="15" spans="1:7">
      <c r="A1045" s="132" t="s">
        <v>1886</v>
      </c>
      <c r="B1045" s="144" t="s">
        <v>1887</v>
      </c>
      <c r="C1045" s="134"/>
      <c r="D1045" s="135"/>
      <c r="E1045" s="135"/>
      <c r="F1045" s="74">
        <f ca="1" t="shared" si="32"/>
        <v>0</v>
      </c>
      <c r="G1045" s="74">
        <f ca="1" t="shared" si="33"/>
        <v>0</v>
      </c>
    </row>
    <row r="1046" s="36" customFormat="1" ht="15" spans="1:7">
      <c r="A1046" s="132" t="s">
        <v>1888</v>
      </c>
      <c r="B1046" s="144" t="s">
        <v>127</v>
      </c>
      <c r="C1046" s="134"/>
      <c r="D1046" s="135"/>
      <c r="E1046" s="135"/>
      <c r="F1046" s="74">
        <f ca="1" t="shared" si="32"/>
        <v>0</v>
      </c>
      <c r="G1046" s="74">
        <f ca="1" t="shared" si="33"/>
        <v>0</v>
      </c>
    </row>
    <row r="1047" s="36" customFormat="1" ht="15" spans="1:7">
      <c r="A1047" s="132" t="s">
        <v>1889</v>
      </c>
      <c r="B1047" s="144" t="s">
        <v>1890</v>
      </c>
      <c r="C1047" s="134">
        <v>873</v>
      </c>
      <c r="D1047" s="135">
        <v>697</v>
      </c>
      <c r="E1047" s="135">
        <v>676</v>
      </c>
      <c r="F1047" s="74">
        <f ca="1" t="shared" si="32"/>
        <v>0.774341351660939</v>
      </c>
      <c r="G1047" s="74">
        <f ca="1" t="shared" si="33"/>
        <v>0.96987087517934</v>
      </c>
    </row>
    <row r="1048" s="36" customFormat="1" ht="15" spans="1:7">
      <c r="A1048" s="132" t="s">
        <v>1891</v>
      </c>
      <c r="B1048" s="144" t="s">
        <v>1892</v>
      </c>
      <c r="C1048" s="134"/>
      <c r="D1048" s="135"/>
      <c r="E1048" s="135"/>
      <c r="F1048" s="74">
        <f ca="1" t="shared" si="32"/>
        <v>0</v>
      </c>
      <c r="G1048" s="74">
        <f ca="1" t="shared" si="33"/>
        <v>0</v>
      </c>
    </row>
    <row r="1049" s="36" customFormat="1" ht="15" spans="1:7">
      <c r="A1049" s="132" t="s">
        <v>1893</v>
      </c>
      <c r="B1049" s="144" t="s">
        <v>1894</v>
      </c>
      <c r="C1049" s="134"/>
      <c r="D1049" s="135"/>
      <c r="E1049" s="135"/>
      <c r="F1049" s="74">
        <f ca="1" t="shared" si="32"/>
        <v>0</v>
      </c>
      <c r="G1049" s="74">
        <f ca="1" t="shared" si="33"/>
        <v>0</v>
      </c>
    </row>
    <row r="1050" s="36" customFormat="1" ht="15" spans="1:7">
      <c r="A1050" s="132" t="s">
        <v>1895</v>
      </c>
      <c r="B1050" s="144" t="s">
        <v>1896</v>
      </c>
      <c r="C1050" s="134"/>
      <c r="D1050" s="135"/>
      <c r="E1050" s="135"/>
      <c r="F1050" s="74">
        <f ca="1" t="shared" si="32"/>
        <v>0</v>
      </c>
      <c r="G1050" s="74">
        <f ca="1" t="shared" si="33"/>
        <v>0</v>
      </c>
    </row>
    <row r="1051" s="36" customFormat="1" ht="15" spans="1:7">
      <c r="A1051" s="132" t="s">
        <v>1897</v>
      </c>
      <c r="B1051" s="144" t="s">
        <v>1898</v>
      </c>
      <c r="C1051" s="134"/>
      <c r="D1051" s="135"/>
      <c r="E1051" s="135"/>
      <c r="F1051" s="74">
        <f ca="1" t="shared" si="32"/>
        <v>0</v>
      </c>
      <c r="G1051" s="74">
        <f ca="1" t="shared" si="33"/>
        <v>0</v>
      </c>
    </row>
    <row r="1052" s="36" customFormat="1" ht="15" spans="1:7">
      <c r="A1052" s="132" t="s">
        <v>1899</v>
      </c>
      <c r="B1052" s="144" t="s">
        <v>1900</v>
      </c>
      <c r="C1052" s="134"/>
      <c r="D1052" s="135"/>
      <c r="E1052" s="135"/>
      <c r="F1052" s="74">
        <f ca="1" t="shared" si="32"/>
        <v>0</v>
      </c>
      <c r="G1052" s="74">
        <f ca="1" t="shared" si="33"/>
        <v>0</v>
      </c>
    </row>
    <row r="1053" s="36" customFormat="1" ht="15" spans="1:7">
      <c r="A1053" s="132" t="s">
        <v>1901</v>
      </c>
      <c r="B1053" s="144" t="s">
        <v>1902</v>
      </c>
      <c r="C1053" s="134"/>
      <c r="D1053" s="135"/>
      <c r="E1053" s="135"/>
      <c r="F1053" s="74">
        <f ca="1" t="shared" si="32"/>
        <v>0</v>
      </c>
      <c r="G1053" s="74">
        <f ca="1" t="shared" si="33"/>
        <v>0</v>
      </c>
    </row>
    <row r="1054" s="36" customFormat="1" ht="15" spans="1:7">
      <c r="A1054" s="132" t="s">
        <v>1903</v>
      </c>
      <c r="B1054" s="144" t="s">
        <v>1904</v>
      </c>
      <c r="C1054" s="134"/>
      <c r="D1054" s="135"/>
      <c r="E1054" s="135"/>
      <c r="F1054" s="74">
        <f ca="1" t="shared" si="32"/>
        <v>0</v>
      </c>
      <c r="G1054" s="74">
        <f ca="1" t="shared" si="33"/>
        <v>0</v>
      </c>
    </row>
    <row r="1055" s="36" customFormat="1" ht="15" spans="1:7">
      <c r="A1055" s="132" t="s">
        <v>1905</v>
      </c>
      <c r="B1055" s="144" t="s">
        <v>1906</v>
      </c>
      <c r="C1055" s="134"/>
      <c r="D1055" s="135"/>
      <c r="E1055" s="135"/>
      <c r="F1055" s="74">
        <f ca="1" t="shared" si="32"/>
        <v>0</v>
      </c>
      <c r="G1055" s="74">
        <f ca="1" t="shared" si="33"/>
        <v>0</v>
      </c>
    </row>
    <row r="1056" s="36" customFormat="1" ht="15" spans="1:7">
      <c r="A1056" s="132" t="s">
        <v>1907</v>
      </c>
      <c r="B1056" s="144" t="s">
        <v>1908</v>
      </c>
      <c r="C1056" s="134"/>
      <c r="D1056" s="135"/>
      <c r="E1056" s="135"/>
      <c r="F1056" s="74">
        <f ca="1" t="shared" si="32"/>
        <v>0</v>
      </c>
      <c r="G1056" s="74">
        <f ca="1" t="shared" si="33"/>
        <v>0</v>
      </c>
    </row>
    <row r="1057" s="36" customFormat="1" ht="15" spans="1:7">
      <c r="A1057" s="132" t="s">
        <v>1909</v>
      </c>
      <c r="B1057" s="144" t="s">
        <v>1910</v>
      </c>
      <c r="C1057" s="134"/>
      <c r="D1057" s="135"/>
      <c r="E1057" s="135"/>
      <c r="F1057" s="74">
        <f ca="1" t="shared" si="32"/>
        <v>0</v>
      </c>
      <c r="G1057" s="74">
        <f ca="1" t="shared" si="33"/>
        <v>0</v>
      </c>
    </row>
    <row r="1058" s="36" customFormat="1" ht="15" spans="1:7">
      <c r="A1058" s="132" t="s">
        <v>1911</v>
      </c>
      <c r="B1058" s="144" t="s">
        <v>1912</v>
      </c>
      <c r="C1058" s="134"/>
      <c r="D1058" s="135"/>
      <c r="E1058" s="135"/>
      <c r="F1058" s="74">
        <f ca="1" t="shared" si="32"/>
        <v>0</v>
      </c>
      <c r="G1058" s="74">
        <f ca="1" t="shared" si="33"/>
        <v>0</v>
      </c>
    </row>
    <row r="1059" s="36" customFormat="1" ht="15" spans="1:7">
      <c r="A1059" s="132" t="s">
        <v>1913</v>
      </c>
      <c r="B1059" s="144" t="s">
        <v>1914</v>
      </c>
      <c r="C1059" s="134"/>
      <c r="D1059" s="135"/>
      <c r="E1059" s="135"/>
      <c r="F1059" s="74">
        <f ca="1" t="shared" si="32"/>
        <v>0</v>
      </c>
      <c r="G1059" s="74">
        <f ca="1" t="shared" si="33"/>
        <v>0</v>
      </c>
    </row>
    <row r="1060" s="36" customFormat="1" ht="15" spans="1:7">
      <c r="A1060" s="132" t="s">
        <v>1915</v>
      </c>
      <c r="B1060" s="144" t="s">
        <v>1916</v>
      </c>
      <c r="C1060" s="134"/>
      <c r="D1060" s="135"/>
      <c r="E1060" s="135"/>
      <c r="F1060" s="74">
        <f ca="1" t="shared" si="32"/>
        <v>0</v>
      </c>
      <c r="G1060" s="74">
        <f ca="1" t="shared" si="33"/>
        <v>0</v>
      </c>
    </row>
    <row r="1061" s="36" customFormat="1" ht="15" spans="1:7">
      <c r="A1061" s="132" t="s">
        <v>1917</v>
      </c>
      <c r="B1061" s="144" t="s">
        <v>1918</v>
      </c>
      <c r="C1061" s="134"/>
      <c r="D1061" s="135"/>
      <c r="E1061" s="135"/>
      <c r="F1061" s="74">
        <f ca="1" t="shared" si="32"/>
        <v>0</v>
      </c>
      <c r="G1061" s="74">
        <f ca="1" t="shared" si="33"/>
        <v>0</v>
      </c>
    </row>
    <row r="1062" s="36" customFormat="1" ht="15" spans="1:7">
      <c r="A1062" s="132" t="s">
        <v>1919</v>
      </c>
      <c r="B1062" s="144" t="s">
        <v>1920</v>
      </c>
      <c r="C1062" s="134"/>
      <c r="D1062" s="135"/>
      <c r="E1062" s="135"/>
      <c r="F1062" s="74">
        <f ca="1" t="shared" si="32"/>
        <v>0</v>
      </c>
      <c r="G1062" s="74">
        <f ca="1" t="shared" si="33"/>
        <v>0</v>
      </c>
    </row>
    <row r="1063" s="36" customFormat="1" ht="15" spans="1:7">
      <c r="A1063" s="132" t="s">
        <v>1921</v>
      </c>
      <c r="B1063" s="144" t="s">
        <v>1922</v>
      </c>
      <c r="C1063" s="134"/>
      <c r="D1063" s="135"/>
      <c r="E1063" s="135"/>
      <c r="F1063" s="74">
        <f ca="1" t="shared" si="32"/>
        <v>0</v>
      </c>
      <c r="G1063" s="74">
        <f ca="1" t="shared" si="33"/>
        <v>0</v>
      </c>
    </row>
    <row r="1064" s="36" customFormat="1" ht="15" spans="1:7">
      <c r="A1064" s="132" t="s">
        <v>1923</v>
      </c>
      <c r="B1064" s="144" t="s">
        <v>1924</v>
      </c>
      <c r="C1064" s="134"/>
      <c r="D1064" s="135"/>
      <c r="E1064" s="135"/>
      <c r="F1064" s="74">
        <f ca="1" t="shared" si="32"/>
        <v>0</v>
      </c>
      <c r="G1064" s="74">
        <f ca="1" t="shared" si="33"/>
        <v>0</v>
      </c>
    </row>
    <row r="1065" s="36" customFormat="1" ht="15" spans="1:7">
      <c r="A1065" s="132" t="s">
        <v>1925</v>
      </c>
      <c r="B1065" s="144" t="s">
        <v>1926</v>
      </c>
      <c r="C1065" s="134"/>
      <c r="D1065" s="135"/>
      <c r="E1065" s="135"/>
      <c r="F1065" s="74">
        <f ca="1" t="shared" si="32"/>
        <v>0</v>
      </c>
      <c r="G1065" s="74">
        <f ca="1" t="shared" si="33"/>
        <v>0</v>
      </c>
    </row>
    <row r="1066" s="36" customFormat="1" ht="15" spans="1:7">
      <c r="A1066" s="132" t="s">
        <v>1927</v>
      </c>
      <c r="B1066" s="144" t="s">
        <v>1928</v>
      </c>
      <c r="C1066" s="134"/>
      <c r="D1066" s="135"/>
      <c r="E1066" s="135"/>
      <c r="F1066" s="74">
        <f ca="1" t="shared" si="32"/>
        <v>0</v>
      </c>
      <c r="G1066" s="74">
        <f ca="1" t="shared" si="33"/>
        <v>0</v>
      </c>
    </row>
    <row r="1067" s="36" customFormat="1" ht="15" spans="1:7">
      <c r="A1067" s="132" t="s">
        <v>1929</v>
      </c>
      <c r="B1067" s="144" t="s">
        <v>1930</v>
      </c>
      <c r="C1067" s="134"/>
      <c r="D1067" s="135"/>
      <c r="E1067" s="135"/>
      <c r="F1067" s="74">
        <f ca="1" t="shared" si="32"/>
        <v>0</v>
      </c>
      <c r="G1067" s="74">
        <f ca="1" t="shared" si="33"/>
        <v>0</v>
      </c>
    </row>
    <row r="1068" s="36" customFormat="1" ht="15" spans="1:7">
      <c r="A1068" s="132" t="s">
        <v>1931</v>
      </c>
      <c r="B1068" s="144" t="s">
        <v>1932</v>
      </c>
      <c r="C1068" s="134"/>
      <c r="D1068" s="135"/>
      <c r="E1068" s="135"/>
      <c r="F1068" s="74">
        <f ca="1" t="shared" si="32"/>
        <v>0</v>
      </c>
      <c r="G1068" s="74">
        <f ca="1" t="shared" si="33"/>
        <v>0</v>
      </c>
    </row>
    <row r="1069" s="36" customFormat="1" ht="15" spans="1:7">
      <c r="A1069" s="132" t="s">
        <v>1933</v>
      </c>
      <c r="B1069" s="144" t="s">
        <v>1934</v>
      </c>
      <c r="C1069" s="134"/>
      <c r="D1069" s="135"/>
      <c r="E1069" s="135"/>
      <c r="F1069" s="74">
        <f ca="1" t="shared" si="32"/>
        <v>0</v>
      </c>
      <c r="G1069" s="74">
        <f ca="1" t="shared" si="33"/>
        <v>0</v>
      </c>
    </row>
    <row r="1070" s="36" customFormat="1" ht="15" spans="1:7">
      <c r="A1070" s="132" t="s">
        <v>1935</v>
      </c>
      <c r="B1070" s="144" t="s">
        <v>1936</v>
      </c>
      <c r="C1070" s="134"/>
      <c r="D1070" s="135"/>
      <c r="E1070" s="135"/>
      <c r="F1070" s="74">
        <f ca="1" t="shared" si="32"/>
        <v>0</v>
      </c>
      <c r="G1070" s="74">
        <f ca="1" t="shared" si="33"/>
        <v>0</v>
      </c>
    </row>
    <row r="1071" s="36" customFormat="1" ht="15" spans="1:7">
      <c r="A1071" s="132" t="s">
        <v>1937</v>
      </c>
      <c r="B1071" s="144" t="s">
        <v>121</v>
      </c>
      <c r="C1071" s="134">
        <v>500</v>
      </c>
      <c r="D1071" s="135">
        <v>571</v>
      </c>
      <c r="E1071" s="135">
        <v>500</v>
      </c>
      <c r="F1071" s="74">
        <f ca="1" t="shared" si="32"/>
        <v>1</v>
      </c>
      <c r="G1071" s="74">
        <f ca="1" t="shared" si="33"/>
        <v>0.875656742556918</v>
      </c>
    </row>
    <row r="1072" s="36" customFormat="1" ht="15" spans="1:7">
      <c r="A1072" s="132" t="s">
        <v>1938</v>
      </c>
      <c r="B1072" s="144" t="s">
        <v>123</v>
      </c>
      <c r="C1072" s="134"/>
      <c r="D1072" s="135"/>
      <c r="E1072" s="135"/>
      <c r="F1072" s="74">
        <f ca="1" t="shared" si="32"/>
        <v>0</v>
      </c>
      <c r="G1072" s="74">
        <f ca="1" t="shared" si="33"/>
        <v>0</v>
      </c>
    </row>
    <row r="1073" s="36" customFormat="1" ht="15" spans="1:7">
      <c r="A1073" s="132" t="s">
        <v>1939</v>
      </c>
      <c r="B1073" s="144" t="s">
        <v>125</v>
      </c>
      <c r="C1073" s="134"/>
      <c r="D1073" s="135"/>
      <c r="E1073" s="135"/>
      <c r="F1073" s="74">
        <f ca="1" t="shared" si="32"/>
        <v>0</v>
      </c>
      <c r="G1073" s="74">
        <f ca="1" t="shared" si="33"/>
        <v>0</v>
      </c>
    </row>
    <row r="1074" s="36" customFormat="1" ht="15" spans="1:7">
      <c r="A1074" s="132" t="s">
        <v>1940</v>
      </c>
      <c r="B1074" s="144" t="s">
        <v>1941</v>
      </c>
      <c r="C1074" s="134">
        <v>10</v>
      </c>
      <c r="D1074" s="135"/>
      <c r="E1074" s="135"/>
      <c r="F1074" s="74">
        <f ca="1" t="shared" si="32"/>
        <v>0</v>
      </c>
      <c r="G1074" s="74">
        <f ca="1" t="shared" si="33"/>
        <v>0</v>
      </c>
    </row>
    <row r="1075" s="36" customFormat="1" ht="15" spans="1:7">
      <c r="A1075" s="132" t="s">
        <v>1942</v>
      </c>
      <c r="B1075" s="144" t="s">
        <v>1943</v>
      </c>
      <c r="C1075" s="134"/>
      <c r="D1075" s="135"/>
      <c r="E1075" s="135"/>
      <c r="F1075" s="74">
        <f ca="1" t="shared" si="32"/>
        <v>0</v>
      </c>
      <c r="G1075" s="74">
        <f ca="1" t="shared" si="33"/>
        <v>0</v>
      </c>
    </row>
    <row r="1076" s="36" customFormat="1" ht="15" spans="1:7">
      <c r="A1076" s="132" t="s">
        <v>1944</v>
      </c>
      <c r="B1076" s="144" t="s">
        <v>1945</v>
      </c>
      <c r="C1076" s="134"/>
      <c r="D1076" s="135"/>
      <c r="E1076" s="135"/>
      <c r="F1076" s="74">
        <f ca="1" t="shared" si="32"/>
        <v>0</v>
      </c>
      <c r="G1076" s="74">
        <f ca="1" t="shared" si="33"/>
        <v>0</v>
      </c>
    </row>
    <row r="1077" s="36" customFormat="1" ht="15" spans="1:7">
      <c r="A1077" s="132" t="s">
        <v>1946</v>
      </c>
      <c r="B1077" s="144" t="s">
        <v>1947</v>
      </c>
      <c r="C1077" s="134"/>
      <c r="D1077" s="135"/>
      <c r="E1077" s="135"/>
      <c r="F1077" s="74">
        <f ca="1" t="shared" si="32"/>
        <v>0</v>
      </c>
      <c r="G1077" s="74">
        <f ca="1" t="shared" si="33"/>
        <v>0</v>
      </c>
    </row>
    <row r="1078" s="36" customFormat="1" ht="15" spans="1:7">
      <c r="A1078" s="132" t="s">
        <v>1948</v>
      </c>
      <c r="B1078" s="144" t="s">
        <v>1949</v>
      </c>
      <c r="C1078" s="134"/>
      <c r="D1078" s="135"/>
      <c r="E1078" s="135"/>
      <c r="F1078" s="74">
        <f ca="1" t="shared" si="32"/>
        <v>0</v>
      </c>
      <c r="G1078" s="74">
        <f ca="1" t="shared" si="33"/>
        <v>0</v>
      </c>
    </row>
    <row r="1079" s="36" customFormat="1" ht="15" spans="1:7">
      <c r="A1079" s="132" t="s">
        <v>1950</v>
      </c>
      <c r="B1079" s="144" t="s">
        <v>127</v>
      </c>
      <c r="C1079" s="134"/>
      <c r="D1079" s="135"/>
      <c r="E1079" s="135"/>
      <c r="F1079" s="74">
        <f ca="1" t="shared" si="32"/>
        <v>0</v>
      </c>
      <c r="G1079" s="74">
        <f ca="1" t="shared" si="33"/>
        <v>0</v>
      </c>
    </row>
    <row r="1080" s="36" customFormat="1" ht="15" spans="1:7">
      <c r="A1080" s="132" t="s">
        <v>1951</v>
      </c>
      <c r="B1080" s="144" t="s">
        <v>1952</v>
      </c>
      <c r="C1080" s="134">
        <v>200</v>
      </c>
      <c r="D1080" s="135">
        <v>437</v>
      </c>
      <c r="E1080" s="135">
        <v>200</v>
      </c>
      <c r="F1080" s="74">
        <f ca="1" t="shared" si="32"/>
        <v>1</v>
      </c>
      <c r="G1080" s="74">
        <f ca="1" t="shared" si="33"/>
        <v>0.45766590389016</v>
      </c>
    </row>
    <row r="1081" s="36" customFormat="1" ht="15" spans="1:7">
      <c r="A1081" s="132" t="s">
        <v>1953</v>
      </c>
      <c r="B1081" s="144" t="s">
        <v>121</v>
      </c>
      <c r="C1081" s="134">
        <v>275</v>
      </c>
      <c r="D1081" s="135">
        <v>827</v>
      </c>
      <c r="E1081" s="135">
        <v>200</v>
      </c>
      <c r="F1081" s="74">
        <f ca="1" t="shared" si="32"/>
        <v>0.727272727272727</v>
      </c>
      <c r="G1081" s="74">
        <f ca="1" t="shared" si="33"/>
        <v>0.241837968561064</v>
      </c>
    </row>
    <row r="1082" s="36" customFormat="1" ht="15" spans="1:7">
      <c r="A1082" s="132" t="s">
        <v>1954</v>
      </c>
      <c r="B1082" s="144" t="s">
        <v>123</v>
      </c>
      <c r="C1082" s="134"/>
      <c r="D1082" s="135"/>
      <c r="E1082" s="135"/>
      <c r="F1082" s="74">
        <f ca="1" t="shared" si="32"/>
        <v>0</v>
      </c>
      <c r="G1082" s="74">
        <f ca="1" t="shared" si="33"/>
        <v>0</v>
      </c>
    </row>
    <row r="1083" s="36" customFormat="1" ht="15" spans="1:7">
      <c r="A1083" s="132" t="s">
        <v>1955</v>
      </c>
      <c r="B1083" s="144" t="s">
        <v>125</v>
      </c>
      <c r="C1083" s="134"/>
      <c r="D1083" s="135"/>
      <c r="E1083" s="135"/>
      <c r="F1083" s="74">
        <f ca="1" t="shared" si="32"/>
        <v>0</v>
      </c>
      <c r="G1083" s="74">
        <f ca="1" t="shared" si="33"/>
        <v>0</v>
      </c>
    </row>
    <row r="1084" s="36" customFormat="1" ht="15" spans="1:7">
      <c r="A1084" s="132" t="s">
        <v>1956</v>
      </c>
      <c r="B1084" s="144" t="s">
        <v>1957</v>
      </c>
      <c r="C1084" s="134"/>
      <c r="D1084" s="135"/>
      <c r="E1084" s="135"/>
      <c r="F1084" s="74">
        <f ca="1" t="shared" si="32"/>
        <v>0</v>
      </c>
      <c r="G1084" s="74">
        <f ca="1" t="shared" si="33"/>
        <v>0</v>
      </c>
    </row>
    <row r="1085" s="36" customFormat="1" ht="15" spans="1:7">
      <c r="A1085" s="132" t="s">
        <v>1958</v>
      </c>
      <c r="B1085" s="144" t="s">
        <v>127</v>
      </c>
      <c r="C1085" s="134"/>
      <c r="D1085" s="135"/>
      <c r="E1085" s="135"/>
      <c r="F1085" s="74">
        <f ca="1" t="shared" si="32"/>
        <v>0</v>
      </c>
      <c r="G1085" s="74">
        <f ca="1" t="shared" si="33"/>
        <v>0</v>
      </c>
    </row>
    <row r="1086" s="36" customFormat="1" ht="15" spans="1:7">
      <c r="A1086" s="132" t="s">
        <v>1959</v>
      </c>
      <c r="B1086" s="144" t="s">
        <v>1960</v>
      </c>
      <c r="C1086" s="134"/>
      <c r="D1086" s="135">
        <v>198</v>
      </c>
      <c r="E1086" s="135"/>
      <c r="F1086" s="74">
        <f ca="1" t="shared" si="32"/>
        <v>0</v>
      </c>
      <c r="G1086" s="74">
        <f ca="1" t="shared" si="33"/>
        <v>0</v>
      </c>
    </row>
    <row r="1087" s="36" customFormat="1" ht="15" spans="1:7">
      <c r="A1087" s="132" t="s">
        <v>1961</v>
      </c>
      <c r="B1087" s="144" t="s">
        <v>121</v>
      </c>
      <c r="C1087" s="134"/>
      <c r="D1087" s="135"/>
      <c r="E1087" s="135"/>
      <c r="F1087" s="74">
        <f ca="1" t="shared" si="32"/>
        <v>0</v>
      </c>
      <c r="G1087" s="74">
        <f ca="1" t="shared" si="33"/>
        <v>0</v>
      </c>
    </row>
    <row r="1088" s="36" customFormat="1" ht="15" spans="1:7">
      <c r="A1088" s="132" t="s">
        <v>1962</v>
      </c>
      <c r="B1088" s="144" t="s">
        <v>123</v>
      </c>
      <c r="C1088" s="134"/>
      <c r="D1088" s="135"/>
      <c r="E1088" s="135"/>
      <c r="F1088" s="74">
        <f ca="1" t="shared" si="32"/>
        <v>0</v>
      </c>
      <c r="G1088" s="74">
        <f ca="1" t="shared" si="33"/>
        <v>0</v>
      </c>
    </row>
    <row r="1089" s="36" customFormat="1" ht="15" spans="1:7">
      <c r="A1089" s="132" t="s">
        <v>1963</v>
      </c>
      <c r="B1089" s="144" t="s">
        <v>125</v>
      </c>
      <c r="C1089" s="134"/>
      <c r="D1089" s="135"/>
      <c r="E1089" s="135"/>
      <c r="F1089" s="74">
        <f ca="1" t="shared" si="32"/>
        <v>0</v>
      </c>
      <c r="G1089" s="74">
        <f ca="1" t="shared" si="33"/>
        <v>0</v>
      </c>
    </row>
    <row r="1090" s="36" customFormat="1" ht="15" spans="1:7">
      <c r="A1090" s="132" t="s">
        <v>1964</v>
      </c>
      <c r="B1090" s="144" t="s">
        <v>1965</v>
      </c>
      <c r="C1090" s="134"/>
      <c r="D1090" s="135"/>
      <c r="E1090" s="135"/>
      <c r="F1090" s="74">
        <f ca="1" t="shared" si="32"/>
        <v>0</v>
      </c>
      <c r="G1090" s="74">
        <f ca="1" t="shared" si="33"/>
        <v>0</v>
      </c>
    </row>
    <row r="1091" s="36" customFormat="1" ht="15" spans="1:7">
      <c r="A1091" s="132" t="s">
        <v>1966</v>
      </c>
      <c r="B1091" s="144" t="s">
        <v>1967</v>
      </c>
      <c r="C1091" s="134"/>
      <c r="D1091" s="135"/>
      <c r="E1091" s="135"/>
      <c r="F1091" s="74">
        <f ca="1" t="shared" si="32"/>
        <v>0</v>
      </c>
      <c r="G1091" s="74">
        <f ca="1" t="shared" si="33"/>
        <v>0</v>
      </c>
    </row>
    <row r="1092" s="36" customFormat="1" ht="15" spans="1:7">
      <c r="A1092" s="132" t="s">
        <v>1968</v>
      </c>
      <c r="B1092" s="144" t="s">
        <v>127</v>
      </c>
      <c r="C1092" s="134"/>
      <c r="D1092" s="135"/>
      <c r="E1092" s="135"/>
      <c r="F1092" s="74">
        <f ca="1" t="shared" si="32"/>
        <v>0</v>
      </c>
      <c r="G1092" s="74">
        <f ca="1" t="shared" si="33"/>
        <v>0</v>
      </c>
    </row>
    <row r="1093" s="36" customFormat="1" ht="15" spans="1:7">
      <c r="A1093" s="132" t="s">
        <v>1969</v>
      </c>
      <c r="B1093" s="144" t="s">
        <v>1970</v>
      </c>
      <c r="C1093" s="134"/>
      <c r="D1093" s="135"/>
      <c r="E1093" s="135"/>
      <c r="F1093" s="74">
        <f ca="1" t="shared" si="32"/>
        <v>0</v>
      </c>
      <c r="G1093" s="74">
        <f ca="1" t="shared" si="33"/>
        <v>0</v>
      </c>
    </row>
    <row r="1094" s="36" customFormat="1" ht="15" spans="1:7">
      <c r="A1094" s="132" t="s">
        <v>1971</v>
      </c>
      <c r="B1094" s="144" t="s">
        <v>121</v>
      </c>
      <c r="C1094" s="134"/>
      <c r="D1094" s="135"/>
      <c r="E1094" s="135"/>
      <c r="F1094" s="74">
        <f ca="1" t="shared" si="32"/>
        <v>0</v>
      </c>
      <c r="G1094" s="74">
        <f ca="1" t="shared" si="33"/>
        <v>0</v>
      </c>
    </row>
    <row r="1095" s="36" customFormat="1" ht="15" spans="1:7">
      <c r="A1095" s="132" t="s">
        <v>1972</v>
      </c>
      <c r="B1095" s="144" t="s">
        <v>123</v>
      </c>
      <c r="C1095" s="134"/>
      <c r="D1095" s="135"/>
      <c r="E1095" s="135"/>
      <c r="F1095" s="74">
        <f ca="1" t="shared" si="32"/>
        <v>0</v>
      </c>
      <c r="G1095" s="74">
        <f ca="1" t="shared" si="33"/>
        <v>0</v>
      </c>
    </row>
    <row r="1096" s="36" customFormat="1" ht="15" spans="1:7">
      <c r="A1096" s="132" t="s">
        <v>1973</v>
      </c>
      <c r="B1096" s="144" t="s">
        <v>125</v>
      </c>
      <c r="C1096" s="134"/>
      <c r="D1096" s="135"/>
      <c r="E1096" s="135"/>
      <c r="F1096" s="74">
        <f ca="1" t="shared" si="32"/>
        <v>0</v>
      </c>
      <c r="G1096" s="74">
        <f ca="1" t="shared" si="33"/>
        <v>0</v>
      </c>
    </row>
    <row r="1097" s="36" customFormat="1" ht="15" spans="1:7">
      <c r="A1097" s="132" t="s">
        <v>1974</v>
      </c>
      <c r="B1097" s="144" t="s">
        <v>1975</v>
      </c>
      <c r="C1097" s="134"/>
      <c r="D1097" s="135"/>
      <c r="E1097" s="135"/>
      <c r="F1097" s="74">
        <f ca="1" t="shared" si="32"/>
        <v>0</v>
      </c>
      <c r="G1097" s="74">
        <f ca="1" t="shared" si="33"/>
        <v>0</v>
      </c>
    </row>
    <row r="1098" s="36" customFormat="1" ht="15" spans="1:7">
      <c r="A1098" s="132" t="s">
        <v>1976</v>
      </c>
      <c r="B1098" s="144" t="s">
        <v>1977</v>
      </c>
      <c r="C1098" s="134"/>
      <c r="D1098" s="135"/>
      <c r="E1098" s="135"/>
      <c r="F1098" s="74">
        <f ca="1" t="shared" si="32"/>
        <v>0</v>
      </c>
      <c r="G1098" s="74">
        <f ca="1" t="shared" si="33"/>
        <v>0</v>
      </c>
    </row>
    <row r="1099" s="36" customFormat="1" ht="15" spans="1:7">
      <c r="A1099" s="132" t="s">
        <v>1978</v>
      </c>
      <c r="B1099" s="144" t="s">
        <v>1979</v>
      </c>
      <c r="C1099" s="134"/>
      <c r="D1099" s="135"/>
      <c r="E1099" s="135"/>
      <c r="F1099" s="74">
        <f ca="1" t="shared" ref="F1099:F1120" si="34">IFERROR(OFFSET(F1099,0,-1)/OFFSET(F1099,0,-3),)</f>
        <v>0</v>
      </c>
      <c r="G1099" s="74">
        <f ca="1" t="shared" ref="G1099:G1120" si="35">IFERROR(OFFSET(F1099,0,-1)/OFFSET(F1099,0,-2),)</f>
        <v>0</v>
      </c>
    </row>
    <row r="1100" s="36" customFormat="1" ht="15" spans="1:7">
      <c r="A1100" s="132" t="s">
        <v>1980</v>
      </c>
      <c r="B1100" s="144" t="s">
        <v>1981</v>
      </c>
      <c r="C1100" s="134"/>
      <c r="D1100" s="135"/>
      <c r="E1100" s="135"/>
      <c r="F1100" s="74">
        <f ca="1" t="shared" si="34"/>
        <v>0</v>
      </c>
      <c r="G1100" s="74">
        <f ca="1" t="shared" si="35"/>
        <v>0</v>
      </c>
    </row>
    <row r="1101" s="36" customFormat="1" ht="15" spans="1:7">
      <c r="A1101" s="132" t="s">
        <v>1982</v>
      </c>
      <c r="B1101" s="144" t="s">
        <v>1983</v>
      </c>
      <c r="C1101" s="134"/>
      <c r="D1101" s="135"/>
      <c r="E1101" s="135"/>
      <c r="F1101" s="74">
        <f ca="1" t="shared" si="34"/>
        <v>0</v>
      </c>
      <c r="G1101" s="74">
        <f ca="1" t="shared" si="35"/>
        <v>0</v>
      </c>
    </row>
    <row r="1102" s="36" customFormat="1" ht="15" spans="1:7">
      <c r="A1102" s="132" t="s">
        <v>1984</v>
      </c>
      <c r="B1102" s="144" t="s">
        <v>1985</v>
      </c>
      <c r="C1102" s="134"/>
      <c r="D1102" s="135"/>
      <c r="E1102" s="135"/>
      <c r="F1102" s="74">
        <f ca="1" t="shared" si="34"/>
        <v>0</v>
      </c>
      <c r="G1102" s="74">
        <f ca="1" t="shared" si="35"/>
        <v>0</v>
      </c>
    </row>
    <row r="1103" s="36" customFormat="1" ht="15" spans="1:7">
      <c r="A1103" s="132" t="s">
        <v>1986</v>
      </c>
      <c r="B1103" s="144" t="s">
        <v>1987</v>
      </c>
      <c r="C1103" s="134"/>
      <c r="D1103" s="135"/>
      <c r="E1103" s="135"/>
      <c r="F1103" s="74">
        <f ca="1" t="shared" si="34"/>
        <v>0</v>
      </c>
      <c r="G1103" s="74">
        <f ca="1" t="shared" si="35"/>
        <v>0</v>
      </c>
    </row>
    <row r="1104" s="36" customFormat="1" ht="15" spans="1:7">
      <c r="A1104" s="132" t="s">
        <v>1988</v>
      </c>
      <c r="B1104" s="144" t="s">
        <v>1989</v>
      </c>
      <c r="C1104" s="134"/>
      <c r="D1104" s="135"/>
      <c r="E1104" s="135"/>
      <c r="F1104" s="74">
        <f ca="1" t="shared" si="34"/>
        <v>0</v>
      </c>
      <c r="G1104" s="74">
        <f ca="1" t="shared" si="35"/>
        <v>0</v>
      </c>
    </row>
    <row r="1105" s="36" customFormat="1" ht="15" spans="1:7">
      <c r="A1105" s="132" t="s">
        <v>1990</v>
      </c>
      <c r="B1105" s="144" t="s">
        <v>1991</v>
      </c>
      <c r="C1105" s="134"/>
      <c r="D1105" s="135"/>
      <c r="E1105" s="135"/>
      <c r="F1105" s="74">
        <f ca="1" t="shared" si="34"/>
        <v>0</v>
      </c>
      <c r="G1105" s="74">
        <f ca="1" t="shared" si="35"/>
        <v>0</v>
      </c>
    </row>
    <row r="1106" s="36" customFormat="1" ht="15" spans="1:7">
      <c r="A1106" s="132" t="s">
        <v>1992</v>
      </c>
      <c r="B1106" s="144" t="s">
        <v>1993</v>
      </c>
      <c r="C1106" s="134"/>
      <c r="D1106" s="135"/>
      <c r="E1106" s="135"/>
      <c r="F1106" s="74">
        <f ca="1" t="shared" si="34"/>
        <v>0</v>
      </c>
      <c r="G1106" s="74">
        <f ca="1" t="shared" si="35"/>
        <v>0</v>
      </c>
    </row>
    <row r="1107" s="36" customFormat="1" ht="15" spans="1:7">
      <c r="A1107" s="132" t="s">
        <v>1994</v>
      </c>
      <c r="B1107" s="144" t="s">
        <v>1995</v>
      </c>
      <c r="C1107" s="134"/>
      <c r="D1107" s="135"/>
      <c r="E1107" s="135"/>
      <c r="F1107" s="74">
        <f ca="1" t="shared" si="34"/>
        <v>0</v>
      </c>
      <c r="G1107" s="74">
        <f ca="1" t="shared" si="35"/>
        <v>0</v>
      </c>
    </row>
    <row r="1108" s="36" customFormat="1" ht="15" spans="1:7">
      <c r="A1108" s="132" t="s">
        <v>1996</v>
      </c>
      <c r="B1108" s="144" t="s">
        <v>1997</v>
      </c>
      <c r="C1108" s="134"/>
      <c r="D1108" s="135"/>
      <c r="E1108" s="135"/>
      <c r="F1108" s="74">
        <f ca="1" t="shared" si="34"/>
        <v>0</v>
      </c>
      <c r="G1108" s="74">
        <f ca="1" t="shared" si="35"/>
        <v>0</v>
      </c>
    </row>
    <row r="1109" s="36" customFormat="1" ht="15" spans="1:7">
      <c r="A1109" s="132" t="s">
        <v>1998</v>
      </c>
      <c r="B1109" s="144" t="s">
        <v>1999</v>
      </c>
      <c r="C1109" s="134">
        <v>300</v>
      </c>
      <c r="D1109" s="135">
        <v>609</v>
      </c>
      <c r="E1109" s="135">
        <v>411</v>
      </c>
      <c r="F1109" s="74">
        <f ca="1" t="shared" si="34"/>
        <v>1.37</v>
      </c>
      <c r="G1109" s="74">
        <f ca="1" t="shared" si="35"/>
        <v>0.67487684729064</v>
      </c>
    </row>
    <row r="1110" s="36" customFormat="1" ht="15" spans="1:7">
      <c r="A1110" s="132" t="s">
        <v>2000</v>
      </c>
      <c r="B1110" s="144" t="s">
        <v>2001</v>
      </c>
      <c r="C1110" s="134"/>
      <c r="D1110" s="135"/>
      <c r="E1110" s="135"/>
      <c r="F1110" s="74">
        <f ca="1" t="shared" si="34"/>
        <v>0</v>
      </c>
      <c r="G1110" s="74">
        <f ca="1" t="shared" si="35"/>
        <v>0</v>
      </c>
    </row>
    <row r="1111" s="36" customFormat="1" ht="15" spans="1:7">
      <c r="A1111" s="132" t="s">
        <v>2002</v>
      </c>
      <c r="B1111" s="144" t="s">
        <v>2003</v>
      </c>
      <c r="C1111" s="134"/>
      <c r="D1111" s="135">
        <v>17</v>
      </c>
      <c r="E1111" s="135"/>
      <c r="F1111" s="74">
        <f ca="1" t="shared" si="34"/>
        <v>0</v>
      </c>
      <c r="G1111" s="74">
        <f ca="1" t="shared" si="35"/>
        <v>0</v>
      </c>
    </row>
    <row r="1112" s="36" customFormat="1" ht="15" spans="1:7">
      <c r="A1112" s="132" t="s">
        <v>2004</v>
      </c>
      <c r="B1112" s="144" t="s">
        <v>2005</v>
      </c>
      <c r="C1112" s="134"/>
      <c r="D1112" s="135"/>
      <c r="E1112" s="135"/>
      <c r="F1112" s="74">
        <f ca="1" t="shared" si="34"/>
        <v>0</v>
      </c>
      <c r="G1112" s="74">
        <f ca="1" t="shared" si="35"/>
        <v>0</v>
      </c>
    </row>
    <row r="1113" s="36" customFormat="1" ht="15" spans="1:7">
      <c r="A1113" s="132" t="s">
        <v>2006</v>
      </c>
      <c r="B1113" s="144" t="s">
        <v>2007</v>
      </c>
      <c r="C1113" s="134">
        <v>5000</v>
      </c>
      <c r="D1113" s="135"/>
      <c r="E1113" s="135">
        <v>5000</v>
      </c>
      <c r="F1113" s="74">
        <f ca="1" t="shared" si="34"/>
        <v>1</v>
      </c>
      <c r="G1113" s="74">
        <f ca="1" t="shared" si="35"/>
        <v>0</v>
      </c>
    </row>
    <row r="1114" s="36" customFormat="1" ht="15" spans="1:7">
      <c r="A1114" s="132" t="s">
        <v>2008</v>
      </c>
      <c r="B1114" s="144" t="s">
        <v>2009</v>
      </c>
      <c r="C1114" s="134"/>
      <c r="D1114" s="135"/>
      <c r="E1114" s="135"/>
      <c r="F1114" s="74">
        <f ca="1" t="shared" si="34"/>
        <v>0</v>
      </c>
      <c r="G1114" s="74">
        <f ca="1" t="shared" si="35"/>
        <v>0</v>
      </c>
    </row>
    <row r="1115" s="36" customFormat="1" ht="15" spans="1:7">
      <c r="A1115" s="132" t="s">
        <v>2010</v>
      </c>
      <c r="B1115" s="144" t="s">
        <v>489</v>
      </c>
      <c r="C1115" s="134"/>
      <c r="D1115" s="135">
        <v>362</v>
      </c>
      <c r="E1115" s="135"/>
      <c r="F1115" s="74">
        <f ca="1" t="shared" si="34"/>
        <v>0</v>
      </c>
      <c r="G1115" s="74">
        <f ca="1" t="shared" si="35"/>
        <v>0</v>
      </c>
    </row>
    <row r="1116" s="36" customFormat="1" ht="15" spans="1:7">
      <c r="A1116" s="132" t="s">
        <v>2011</v>
      </c>
      <c r="B1116" s="144" t="s">
        <v>2012</v>
      </c>
      <c r="C1116" s="134">
        <v>6000</v>
      </c>
      <c r="D1116" s="135">
        <v>4172</v>
      </c>
      <c r="E1116" s="135">
        <v>5300</v>
      </c>
      <c r="F1116" s="74">
        <f ca="1" t="shared" si="34"/>
        <v>0.883333333333333</v>
      </c>
      <c r="G1116" s="74">
        <f ca="1" t="shared" si="35"/>
        <v>1.27037392138063</v>
      </c>
    </row>
    <row r="1117" s="36" customFormat="1" ht="15" spans="1:7">
      <c r="A1117" s="132" t="s">
        <v>2013</v>
      </c>
      <c r="B1117" s="144" t="s">
        <v>2014</v>
      </c>
      <c r="C1117" s="134"/>
      <c r="D1117" s="135"/>
      <c r="E1117" s="135"/>
      <c r="F1117" s="74">
        <f ca="1" t="shared" si="34"/>
        <v>0</v>
      </c>
      <c r="G1117" s="74">
        <f ca="1" t="shared" si="35"/>
        <v>0</v>
      </c>
    </row>
    <row r="1118" s="36" customFormat="1" ht="15" spans="1:7">
      <c r="A1118" s="132" t="s">
        <v>2015</v>
      </c>
      <c r="B1118" s="144" t="s">
        <v>2016</v>
      </c>
      <c r="C1118" s="134"/>
      <c r="D1118" s="135"/>
      <c r="E1118" s="135"/>
      <c r="F1118" s="74">
        <f ca="1" t="shared" si="34"/>
        <v>0</v>
      </c>
      <c r="G1118" s="74">
        <f ca="1" t="shared" si="35"/>
        <v>0</v>
      </c>
    </row>
    <row r="1119" s="36" customFormat="1" ht="15" spans="1:7">
      <c r="A1119" s="132" t="s">
        <v>2017</v>
      </c>
      <c r="B1119" s="144" t="s">
        <v>2018</v>
      </c>
      <c r="C1119" s="134"/>
      <c r="D1119" s="135"/>
      <c r="E1119" s="135"/>
      <c r="F1119" s="74">
        <f ca="1" t="shared" si="34"/>
        <v>0</v>
      </c>
      <c r="G1119" s="74">
        <f ca="1" t="shared" si="35"/>
        <v>0</v>
      </c>
    </row>
    <row r="1120" s="36" customFormat="1" ht="15" spans="1:7">
      <c r="A1120" s="217" t="s">
        <v>2019</v>
      </c>
      <c r="B1120" s="144" t="s">
        <v>2020</v>
      </c>
      <c r="C1120" s="134">
        <v>2</v>
      </c>
      <c r="D1120" s="135"/>
      <c r="E1120" s="135">
        <v>2</v>
      </c>
      <c r="F1120" s="74">
        <f ca="1" t="shared" si="34"/>
        <v>1</v>
      </c>
      <c r="G1120" s="74">
        <f ca="1" t="shared" si="35"/>
        <v>0</v>
      </c>
    </row>
    <row r="1121" s="36" customFormat="1" ht="15" spans="1:7">
      <c r="A1121" s="146" t="s">
        <v>2021</v>
      </c>
      <c r="B1121" s="147"/>
      <c r="C1121" s="148">
        <v>500166</v>
      </c>
      <c r="D1121" s="59">
        <v>565325</v>
      </c>
      <c r="E1121" s="59">
        <v>500877</v>
      </c>
      <c r="F1121" s="74">
        <v>1.00152149486371</v>
      </c>
      <c r="G1121" s="74">
        <v>0.886086764250652</v>
      </c>
    </row>
    <row r="1122" s="36" customFormat="1" spans="1:6">
      <c r="A1122" s="113"/>
      <c r="F1122" s="149"/>
    </row>
    <row r="1123" s="36" customFormat="1" spans="1:1">
      <c r="A1123" s="113"/>
    </row>
    <row r="1124" s="36" customFormat="1" spans="1:1">
      <c r="A1124" s="113"/>
    </row>
    <row r="1125" s="36" customFormat="1" spans="1:1">
      <c r="A1125" s="113"/>
    </row>
    <row r="1126" s="36" customFormat="1" spans="1:1">
      <c r="A1126" s="113"/>
    </row>
    <row r="1127" s="36" customFormat="1" spans="1:1">
      <c r="A1127" s="113"/>
    </row>
    <row r="1128" s="36" customFormat="1" spans="1:1">
      <c r="A1128" s="113"/>
    </row>
    <row r="1129" s="36" customFormat="1" spans="1:1">
      <c r="A1129" s="113"/>
    </row>
    <row r="1130" s="36" customFormat="1" spans="1:1">
      <c r="A1130" s="113"/>
    </row>
    <row r="1131" s="36" customFormat="1" spans="1:1">
      <c r="A1131" s="113"/>
    </row>
    <row r="1132" s="36" customFormat="1" spans="1:1">
      <c r="A1132" s="113"/>
    </row>
    <row r="1133" s="36" customFormat="1" spans="1:1">
      <c r="A1133" s="113"/>
    </row>
    <row r="1134" s="36" customFormat="1" spans="1:1">
      <c r="A1134" s="113"/>
    </row>
    <row r="1135" s="36" customFormat="1" spans="1:1">
      <c r="A1135" s="113"/>
    </row>
    <row r="1136" s="36" customFormat="1" spans="1:1">
      <c r="A1136" s="113"/>
    </row>
    <row r="1137" s="36" customFormat="1" spans="1:1">
      <c r="A1137" s="113"/>
    </row>
    <row r="1138" s="36" customFormat="1" spans="1:1">
      <c r="A1138" s="113"/>
    </row>
    <row r="1139" s="36" customFormat="1" spans="1:1">
      <c r="A1139" s="113"/>
    </row>
    <row r="1140" s="36" customFormat="1" spans="1:1">
      <c r="A1140" s="113"/>
    </row>
    <row r="1141" s="36" customFormat="1" spans="1:1">
      <c r="A1141" s="113"/>
    </row>
    <row r="1142" s="36" customFormat="1" spans="1:1">
      <c r="A1142" s="113"/>
    </row>
    <row r="1143" s="36" customFormat="1" spans="1:1">
      <c r="A1143" s="113"/>
    </row>
    <row r="1144" s="36" customFormat="1" spans="1:1">
      <c r="A1144" s="113"/>
    </row>
    <row r="1145" s="36" customFormat="1" spans="1:1">
      <c r="A1145" s="113"/>
    </row>
    <row r="1146" s="36" customFormat="1" spans="1:1">
      <c r="A1146" s="113"/>
    </row>
    <row r="1147" s="36" customFormat="1" spans="1:1">
      <c r="A1147" s="113"/>
    </row>
    <row r="1148" s="36" customFormat="1" spans="1:1">
      <c r="A1148" s="113"/>
    </row>
    <row r="1149" s="36" customFormat="1" spans="1:1">
      <c r="A1149" s="113"/>
    </row>
    <row r="1150" s="36" customFormat="1" spans="1:1">
      <c r="A1150" s="113"/>
    </row>
    <row r="1151" s="36" customFormat="1" spans="1:1">
      <c r="A1151" s="113"/>
    </row>
    <row r="1152" s="36" customFormat="1" spans="1:1">
      <c r="A1152" s="113"/>
    </row>
    <row r="1153" s="36" customFormat="1" spans="1:1">
      <c r="A1153" s="113"/>
    </row>
    <row r="1154" s="36" customFormat="1" spans="1:1">
      <c r="A1154" s="113"/>
    </row>
    <row r="1155" s="36" customFormat="1" spans="1:1">
      <c r="A1155" s="113"/>
    </row>
    <row r="1156" s="36" customFormat="1" spans="1:1">
      <c r="A1156" s="113"/>
    </row>
    <row r="1157" s="36" customFormat="1" spans="1:1">
      <c r="A1157" s="113"/>
    </row>
    <row r="1158" s="36" customFormat="1" spans="1:1">
      <c r="A1158" s="113"/>
    </row>
    <row r="1159" s="36" customFormat="1" spans="1:1">
      <c r="A1159" s="113"/>
    </row>
    <row r="1160" s="36" customFormat="1" spans="1:1">
      <c r="A1160" s="113"/>
    </row>
    <row r="1161" s="36" customFormat="1" spans="1:1">
      <c r="A1161" s="113"/>
    </row>
    <row r="1162" s="36" customFormat="1" spans="1:1">
      <c r="A1162" s="113"/>
    </row>
    <row r="1163" s="36" customFormat="1" spans="1:1">
      <c r="A1163" s="113"/>
    </row>
    <row r="1164" s="36" customFormat="1" spans="1:1">
      <c r="A1164" s="113"/>
    </row>
    <row r="1165" s="36" customFormat="1" spans="1:1">
      <c r="A1165" s="113"/>
    </row>
    <row r="1166" s="36" customFormat="1" spans="1:1">
      <c r="A1166" s="113"/>
    </row>
    <row r="1167" s="36" customFormat="1" spans="1:1">
      <c r="A1167" s="113"/>
    </row>
    <row r="1168" s="36" customFormat="1" spans="1:1">
      <c r="A1168" s="113"/>
    </row>
    <row r="1169" s="36" customFormat="1" spans="1:1">
      <c r="A1169" s="113"/>
    </row>
    <row r="1170" s="36" customFormat="1" spans="1:1">
      <c r="A1170" s="113"/>
    </row>
    <row r="1171" s="36" customFormat="1" spans="1:1">
      <c r="A1171" s="113"/>
    </row>
    <row r="1172" s="36" customFormat="1" spans="1:1">
      <c r="A1172" s="113"/>
    </row>
    <row r="1173" s="36" customFormat="1" spans="1:1">
      <c r="A1173" s="113"/>
    </row>
    <row r="1174" s="36" customFormat="1" spans="1:1">
      <c r="A1174" s="113"/>
    </row>
    <row r="1175" s="36" customFormat="1" spans="1:1">
      <c r="A1175" s="113"/>
    </row>
    <row r="1176" s="36" customFormat="1" spans="1:1">
      <c r="A1176" s="113"/>
    </row>
    <row r="1177" s="36" customFormat="1" spans="1:1">
      <c r="A1177" s="113"/>
    </row>
    <row r="1178" s="36" customFormat="1" spans="1:1">
      <c r="A1178" s="113"/>
    </row>
    <row r="1179" s="36" customFormat="1" spans="1:1">
      <c r="A1179" s="113"/>
    </row>
    <row r="1180" s="36" customFormat="1" spans="1:1">
      <c r="A1180" s="113"/>
    </row>
    <row r="1181" s="36" customFormat="1" spans="1:1">
      <c r="A1181" s="113"/>
    </row>
    <row r="1182" s="36" customFormat="1" spans="1:1">
      <c r="A1182" s="113"/>
    </row>
    <row r="1183" s="36" customFormat="1" spans="1:1">
      <c r="A1183" s="113"/>
    </row>
    <row r="1184" s="36" customFormat="1" spans="1:1">
      <c r="A1184" s="113"/>
    </row>
    <row r="1185" s="36" customFormat="1" spans="1:1">
      <c r="A1185" s="113"/>
    </row>
    <row r="1186" s="36" customFormat="1" spans="1:1">
      <c r="A1186" s="113"/>
    </row>
    <row r="1187" s="36" customFormat="1" spans="1:1">
      <c r="A1187" s="113"/>
    </row>
    <row r="1188" s="36" customFormat="1" spans="1:1">
      <c r="A1188" s="113"/>
    </row>
    <row r="1189" s="36" customFormat="1" spans="1:1">
      <c r="A1189" s="113"/>
    </row>
    <row r="1190" s="36" customFormat="1" spans="1:1">
      <c r="A1190" s="113"/>
    </row>
    <row r="1191" s="36" customFormat="1" spans="1:1">
      <c r="A1191" s="113"/>
    </row>
    <row r="1192" s="36" customFormat="1" spans="1:1">
      <c r="A1192" s="113"/>
    </row>
    <row r="1193" s="36" customFormat="1" spans="1:1">
      <c r="A1193" s="113"/>
    </row>
    <row r="1194" s="36" customFormat="1" spans="1:1">
      <c r="A1194" s="113"/>
    </row>
    <row r="1195" s="36" customFormat="1" spans="1:1">
      <c r="A1195" s="113"/>
    </row>
    <row r="1196" s="36" customFormat="1" spans="1:1">
      <c r="A1196" s="113"/>
    </row>
    <row r="1197" s="36" customFormat="1" spans="1:1">
      <c r="A1197" s="113"/>
    </row>
    <row r="1198" s="36" customFormat="1" spans="1:1">
      <c r="A1198" s="113"/>
    </row>
    <row r="1199" s="36" customFormat="1" spans="1:1">
      <c r="A1199" s="113"/>
    </row>
    <row r="1200" s="36" customFormat="1" spans="1:1">
      <c r="A1200" s="113"/>
    </row>
    <row r="1201" s="36" customFormat="1" spans="1:1">
      <c r="A1201" s="113"/>
    </row>
    <row r="1202" s="36" customFormat="1" spans="1:1">
      <c r="A1202" s="113"/>
    </row>
    <row r="1203" s="36" customFormat="1" spans="1:1">
      <c r="A1203" s="113"/>
    </row>
    <row r="1204" s="36" customFormat="1" spans="1:1">
      <c r="A1204" s="113"/>
    </row>
    <row r="1205" s="36" customFormat="1" spans="1:1">
      <c r="A1205" s="113"/>
    </row>
    <row r="1206" s="36" customFormat="1" spans="1:1">
      <c r="A1206" s="113"/>
    </row>
    <row r="1207" s="36" customFormat="1" spans="1:1">
      <c r="A1207" s="113"/>
    </row>
    <row r="1208" s="36" customFormat="1" spans="1:1">
      <c r="A1208" s="113"/>
    </row>
    <row r="1209" s="36" customFormat="1" spans="1:1">
      <c r="A1209" s="113"/>
    </row>
    <row r="1210" s="36" customFormat="1" spans="1:1">
      <c r="A1210" s="113"/>
    </row>
    <row r="1211" s="36" customFormat="1" spans="1:1">
      <c r="A1211" s="113"/>
    </row>
    <row r="1212" s="36" customFormat="1" spans="1:1">
      <c r="A1212" s="113"/>
    </row>
    <row r="1213" s="36" customFormat="1" spans="1:1">
      <c r="A1213" s="113"/>
    </row>
    <row r="1214" s="36" customFormat="1" spans="1:1">
      <c r="A1214" s="113"/>
    </row>
    <row r="1215" s="36" customFormat="1" spans="1:1">
      <c r="A1215" s="113"/>
    </row>
    <row r="1216" s="36" customFormat="1" spans="1:1">
      <c r="A1216" s="113"/>
    </row>
    <row r="1217" s="36" customFormat="1" spans="1:1">
      <c r="A1217" s="113"/>
    </row>
    <row r="1218" s="36" customFormat="1" spans="1:1">
      <c r="A1218" s="113"/>
    </row>
    <row r="1219" s="36" customFormat="1" spans="1:1">
      <c r="A1219" s="113"/>
    </row>
    <row r="1220" s="36" customFormat="1" spans="1:1">
      <c r="A1220" s="113"/>
    </row>
    <row r="1221" s="36" customFormat="1" spans="1:1">
      <c r="A1221" s="113"/>
    </row>
    <row r="1222" s="36" customFormat="1" spans="1:1">
      <c r="A1222" s="113"/>
    </row>
    <row r="1223" s="36" customFormat="1" spans="1:1">
      <c r="A1223" s="113"/>
    </row>
    <row r="1224" s="36" customFormat="1" spans="1:1">
      <c r="A1224" s="113"/>
    </row>
    <row r="1225" s="36" customFormat="1" spans="1:1">
      <c r="A1225" s="113"/>
    </row>
    <row r="1226" s="36" customFormat="1" spans="1:1">
      <c r="A1226" s="113"/>
    </row>
    <row r="1227" s="36" customFormat="1" spans="1:1">
      <c r="A1227" s="113"/>
    </row>
    <row r="1228" s="36" customFormat="1" spans="1:1">
      <c r="A1228" s="113"/>
    </row>
    <row r="1229" s="36" customFormat="1" spans="1:1">
      <c r="A1229" s="113"/>
    </row>
    <row r="1230" s="36" customFormat="1" spans="1:1">
      <c r="A1230" s="113"/>
    </row>
    <row r="1231" s="36" customFormat="1" spans="1:1">
      <c r="A1231" s="113"/>
    </row>
    <row r="1232" s="36" customFormat="1" spans="1:1">
      <c r="A1232" s="113"/>
    </row>
    <row r="1233" s="36" customFormat="1" spans="1:1">
      <c r="A1233" s="113"/>
    </row>
    <row r="1234" s="36" customFormat="1" spans="1:1">
      <c r="A1234" s="113"/>
    </row>
    <row r="1235" s="36" customFormat="1" spans="1:1">
      <c r="A1235" s="113"/>
    </row>
    <row r="1236" s="36" customFormat="1" spans="1:1">
      <c r="A1236" s="113"/>
    </row>
    <row r="1237" s="36" customFormat="1" spans="1:1">
      <c r="A1237" s="113"/>
    </row>
    <row r="1238" s="36" customFormat="1" spans="1:1">
      <c r="A1238" s="113"/>
    </row>
    <row r="1239" s="36" customFormat="1" spans="1:1">
      <c r="A1239" s="113"/>
    </row>
    <row r="1240" s="36" customFormat="1" spans="1:1">
      <c r="A1240" s="113"/>
    </row>
    <row r="1241" s="36" customFormat="1" spans="1:1">
      <c r="A1241" s="113"/>
    </row>
    <row r="1242" s="36" customFormat="1" spans="1:1">
      <c r="A1242" s="113"/>
    </row>
    <row r="1243" s="36" customFormat="1" spans="1:1">
      <c r="A1243" s="113"/>
    </row>
    <row r="1244" s="36" customFormat="1" spans="1:1">
      <c r="A1244" s="113"/>
    </row>
    <row r="1245" s="36" customFormat="1" spans="1:1">
      <c r="A1245" s="113"/>
    </row>
    <row r="1246" s="36" customFormat="1" spans="1:1">
      <c r="A1246" s="113"/>
    </row>
    <row r="1247" s="36" customFormat="1" spans="1:1">
      <c r="A1247" s="113"/>
    </row>
    <row r="1248" s="36" customFormat="1" spans="1:1">
      <c r="A1248" s="113"/>
    </row>
    <row r="1249" s="36" customFormat="1" spans="1:1">
      <c r="A1249" s="113"/>
    </row>
    <row r="1250" s="36" customFormat="1" spans="1:1">
      <c r="A1250" s="113"/>
    </row>
    <row r="1251" s="36" customFormat="1" spans="1:1">
      <c r="A1251" s="113"/>
    </row>
    <row r="1252" s="36" customFormat="1" spans="1:1">
      <c r="A1252" s="113"/>
    </row>
    <row r="1253" s="36" customFormat="1" spans="1:1">
      <c r="A1253" s="113"/>
    </row>
    <row r="1254" s="36" customFormat="1" spans="1:1">
      <c r="A1254" s="113"/>
    </row>
    <row r="1255" s="36" customFormat="1" spans="1:1">
      <c r="A1255" s="113"/>
    </row>
    <row r="1256" s="36" customFormat="1" spans="1:1">
      <c r="A1256" s="113"/>
    </row>
    <row r="1257" s="36" customFormat="1" spans="1:1">
      <c r="A1257" s="113"/>
    </row>
    <row r="1258" s="36" customFormat="1" spans="1:1">
      <c r="A1258" s="113"/>
    </row>
    <row r="1259" s="36" customFormat="1" spans="1:1">
      <c r="A1259" s="113"/>
    </row>
    <row r="1260" s="36" customFormat="1" spans="1:1">
      <c r="A1260" s="113"/>
    </row>
    <row r="1261" s="36" customFormat="1" spans="1:1">
      <c r="A1261" s="113"/>
    </row>
    <row r="1262" s="36" customFormat="1" spans="1:1">
      <c r="A1262" s="113"/>
    </row>
    <row r="1263" s="36" customFormat="1" spans="1:1">
      <c r="A1263" s="113"/>
    </row>
    <row r="1264" s="36" customFormat="1" spans="1:1">
      <c r="A1264" s="113"/>
    </row>
    <row r="1265" s="36" customFormat="1" spans="1:1">
      <c r="A1265" s="113"/>
    </row>
    <row r="1266" s="36" customFormat="1" spans="1:1">
      <c r="A1266" s="113"/>
    </row>
    <row r="1267" s="36" customFormat="1" spans="1:1">
      <c r="A1267" s="113"/>
    </row>
    <row r="1268" s="36" customFormat="1" spans="1:1">
      <c r="A1268" s="113"/>
    </row>
    <row r="1269" s="36" customFormat="1" spans="1:1">
      <c r="A1269" s="113"/>
    </row>
  </sheetData>
  <mergeCells count="7">
    <mergeCell ref="A2:G2"/>
    <mergeCell ref="F3:G3"/>
    <mergeCell ref="A4:B4"/>
    <mergeCell ref="E4:G4"/>
    <mergeCell ref="A1121:B1121"/>
    <mergeCell ref="C4:C5"/>
    <mergeCell ref="D4:D5"/>
  </mergeCells>
  <conditionalFormatting sqref="A1:A65527">
    <cfRule type="duplicateValues" dxfId="0" priority="1"/>
  </conditionalFormatting>
  <dataValidations count="1">
    <dataValidation allowBlank="1" showInputMessage="1" showErrorMessage="1" promptTitle="注意：新增科目必须以政府收支分类科目书或中央修订通知为准。" prompt="新增支出科目在此录入。&#10;根据科目编码汇总。" sqref="A1121:B1121"/>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24年全县收入</vt:lpstr>
      <vt:lpstr>24年全县支出</vt:lpstr>
      <vt:lpstr>2024年一般债务余额表</vt:lpstr>
      <vt:lpstr>2024年一般债务限额表</vt:lpstr>
      <vt:lpstr>2024年专项债务余额表</vt:lpstr>
      <vt:lpstr>2024年专项债务限额表</vt:lpstr>
      <vt:lpstr>2025年收入表</vt:lpstr>
      <vt:lpstr>2025年支出表</vt:lpstr>
      <vt:lpstr>2025年一般公共预算支出明细表</vt:lpstr>
      <vt:lpstr>2025年三公经费</vt:lpstr>
      <vt:lpstr>2025年转移支付分项目</vt:lpstr>
      <vt:lpstr>24年基金收入</vt:lpstr>
      <vt:lpstr>24年基金支出</vt:lpstr>
      <vt:lpstr>25年基金预算收入</vt:lpstr>
      <vt:lpstr>25年基金预算支出</vt:lpstr>
      <vt:lpstr>2024年国有资本经营收支表</vt:lpstr>
      <vt:lpstr>2025年国有资本经营收支预算表</vt:lpstr>
      <vt:lpstr>24年社保基金预算收支</vt:lpstr>
      <vt:lpstr>25年社保基金预算收支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2023-02-13T09:06:00Z</dcterms:created>
  <dcterms:modified xsi:type="dcterms:W3CDTF">2025-09-16T02:15:57Z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0BB8F0F997DA4FD1BDABCA88B422B68F</vt:lpwstr>
  </property>
  <property fmtid="{D5CDD505-2E9C-101B-9397-08002B2CF9AE}" pid="3" name="KSOProductBuildVer">
    <vt:lpwstr>2052-12.1.0.15120</vt:lpwstr>
  </property>
</Properties>
</file>