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tabRatio="907" firstSheet="7" activeTab="19"/>
  </bookViews>
  <sheets>
    <sheet name="一般收" sheetId="1" r:id="rId1"/>
    <sheet name="一般支" sheetId="2" r:id="rId2"/>
    <sheet name="一般收支" sheetId="3" r:id="rId3"/>
    <sheet name="三公表" sheetId="4" r:id="rId4"/>
    <sheet name="基金收" sheetId="5" r:id="rId5"/>
    <sheet name="基金支" sheetId="6" r:id="rId6"/>
    <sheet name="基金收支" sheetId="7" r:id="rId7"/>
    <sheet name="国资收" sheetId="8" r:id="rId8"/>
    <sheet name="国资支" sheetId="9" r:id="rId9"/>
    <sheet name="社保收支" sheetId="10" r:id="rId10"/>
    <sheet name="社保支明细" sheetId="11" r:id="rId11"/>
    <sheet name="一般、债务限额和余额" sheetId="12" r:id="rId12"/>
    <sheet name="26一般收" sheetId="13" r:id="rId13"/>
    <sheet name="26一般支" sheetId="14" r:id="rId14"/>
    <sheet name="26一般收支" sheetId="15" r:id="rId15"/>
    <sheet name="26一般债" sheetId="16" r:id="rId16"/>
    <sheet name="26三公" sheetId="17" r:id="rId17"/>
    <sheet name="26基金收" sheetId="18" r:id="rId18"/>
    <sheet name="26基金支" sheetId="19" r:id="rId19"/>
    <sheet name="26基金收支" sheetId="20" r:id="rId20"/>
    <sheet name="26专项债" sheetId="21" r:id="rId21"/>
    <sheet name="26国资收" sheetId="22" r:id="rId22"/>
    <sheet name="26国资支" sheetId="23" r:id="rId23"/>
    <sheet name="26社保收支" sheetId="24" r:id="rId24"/>
    <sheet name="26年社保支出明细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<sst xmlns="http://schemas.openxmlformats.org/spreadsheetml/2006/main" count="574" uniqueCount="311">
  <si>
    <t>附表1：</t>
  </si>
  <si>
    <t>2025年浉河区一般公共预算收入完成情况表</t>
  </si>
  <si>
    <t>单位：万元</t>
  </si>
  <si>
    <t>项   目</t>
  </si>
  <si>
    <t>调整预算数</t>
  </si>
  <si>
    <t>完成数</t>
  </si>
  <si>
    <t>占调整预算数的（%）</t>
  </si>
  <si>
    <t>同比增减（%）</t>
  </si>
  <si>
    <t>一、税收收入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</si>
  <si>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</si>
  <si>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</si>
  <si>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</si>
  <si>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</si>
  <si>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</si>
  <si>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</si>
  <si>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</si>
  <si>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</si>
  <si>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</si>
  <si>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车船使用和牌照税</t>
  </si>
  <si>
    <t xml:space="preserve">    耕地占用税</t>
  </si>
  <si>
    <t xml:space="preserve">    契税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</si>
  <si>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</si>
  <si>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</si>
  <si>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</si>
  <si>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</si>
  <si>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</si>
  <si>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</si>
  <si>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</si>
  <si>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</si>
  <si>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政府住房基金收入</t>
  </si>
  <si>
    <t xml:space="preserve">    捐赠收入</t>
  </si>
  <si>
    <t xml:space="preserve">    其他收入</t>
  </si>
  <si>
    <t>公共财政预算收入合计：</t>
  </si>
  <si>
    <t>附表2：</t>
  </si>
  <si>
    <t>2025年浉河区一般公共预算支出完成情况表</t>
  </si>
  <si>
    <t>同比增减
（%）</t>
  </si>
  <si>
    <t xml:space="preserve">   一、 一般公共服务</t>
  </si>
  <si>
    <t xml:space="preserve">   二、 国防</t>
  </si>
  <si>
    <t xml:space="preserve">   三、 公共安全</t>
  </si>
  <si>
    <t xml:space="preserve">   四、教育</t>
  </si>
  <si>
    <t xml:space="preserve">   五、 科学技术</t>
  </si>
  <si>
    <t xml:space="preserve">   六、文化旅游体育与传媒</t>
  </si>
  <si>
    <t xml:space="preserve">   七、 社会保障和就业</t>
  </si>
  <si>
    <t xml:space="preserve">   八、 卫生健康</t>
  </si>
  <si>
    <t xml:space="preserve">   九、节能环保</t>
  </si>
  <si>
    <t xml:space="preserve">   十、城乡社区事务</t>
  </si>
  <si>
    <t xml:space="preserve">   十一、 农林水事务</t>
  </si>
  <si>
    <t xml:space="preserve">   十二、 交通运输</t>
  </si>
  <si>
    <t xml:space="preserve">   十三、 资源勘探信息事务</t>
  </si>
  <si>
    <t xml:space="preserve">   十四、 商业服务业事务</t>
  </si>
  <si>
    <t xml:space="preserve">   十五、金融</t>
  </si>
  <si>
    <t xml:space="preserve">   十六、自然资源海洋气候</t>
  </si>
  <si>
    <t xml:space="preserve">   十七、住房保障支出</t>
  </si>
  <si>
    <t xml:space="preserve">   十八、粮油物资储备等事务</t>
  </si>
  <si>
    <t xml:space="preserve">   十九、灾害防治及应急管理</t>
  </si>
  <si>
    <t xml:space="preserve">   二十、预备费</t>
  </si>
  <si>
    <t xml:space="preserve">   二十一、债务付息支出</t>
  </si>
  <si>
    <t xml:space="preserve">   二十二、其他支出</t>
  </si>
  <si>
    <t>公共财政预算支出合计：</t>
  </si>
  <si>
    <t>附表3：</t>
  </si>
  <si>
    <t>2025年浉河区公共财政预算收支完成情况总表</t>
  </si>
  <si>
    <t>科目名称</t>
  </si>
  <si>
    <t>金额</t>
  </si>
  <si>
    <t>预算科目</t>
  </si>
  <si>
    <t>公共财政预算收入</t>
  </si>
  <si>
    <t>公共财政预算支出</t>
  </si>
  <si>
    <t>上级补助收入</t>
  </si>
  <si>
    <t>一般公共服务支出</t>
  </si>
  <si>
    <t xml:space="preserve">  返还性收入</t>
  </si>
  <si>
    <t>国防支出</t>
  </si>
  <si>
    <t>增值税税收返还</t>
  </si>
  <si>
    <t>公共安全支出</t>
  </si>
  <si>
    <t>消费税返还</t>
  </si>
  <si>
    <t>教育支出</t>
  </si>
  <si>
    <t>所得税返还</t>
  </si>
  <si>
    <t>科学技术支出</t>
  </si>
  <si>
    <t>成品油价格和税改返还</t>
  </si>
  <si>
    <t>文化体育与传媒支出</t>
  </si>
  <si>
    <t xml:space="preserve">  一般性转移支付收入</t>
  </si>
  <si>
    <t>社会保障和就业</t>
  </si>
  <si>
    <t>均衡性转移支付收入</t>
  </si>
  <si>
    <t>卫生健康支出</t>
  </si>
  <si>
    <t>县级基本财力保障机制奖补资金</t>
  </si>
  <si>
    <t>节能环保支出</t>
  </si>
  <si>
    <t>结算补助收入</t>
  </si>
  <si>
    <t>城乡社区支出</t>
  </si>
  <si>
    <t>重点生态功能区转移支付收入</t>
  </si>
  <si>
    <t>农林水支出</t>
  </si>
  <si>
    <t xml:space="preserve">  固定数额补助收入</t>
  </si>
  <si>
    <t>交通运输支出</t>
  </si>
  <si>
    <t xml:space="preserve">  革命老区转移支付收入</t>
  </si>
  <si>
    <t>资源电力信息等支出</t>
  </si>
  <si>
    <t xml:space="preserve">  巩固脱贫攻坚成果衔接乡村振兴转移支付收入</t>
  </si>
  <si>
    <t>商业服务业支出</t>
  </si>
  <si>
    <t xml:space="preserve">  公共安全共同财政事权转移支付收入</t>
  </si>
  <si>
    <t>金融</t>
  </si>
  <si>
    <t xml:space="preserve">  教育共同财政事权转移支付收入</t>
  </si>
  <si>
    <t>自然资源海洋气象等支出</t>
  </si>
  <si>
    <t xml:space="preserve">  文化旅游体育与传媒共同财政事权转移支付收入  </t>
  </si>
  <si>
    <t>住房保障支出</t>
  </si>
  <si>
    <t xml:space="preserve">  社会保障和就业共同财政事权转移支付收入</t>
  </si>
  <si>
    <t>粮油物资储备支出</t>
  </si>
  <si>
    <t xml:space="preserve">  医疗卫生共同财政事权转移支付收入</t>
  </si>
  <si>
    <t>灾害防治及应急管理支出</t>
  </si>
  <si>
    <t xml:space="preserve">  节能环保共同财政事权转移支付收入  </t>
  </si>
  <si>
    <t>债务付息支出</t>
  </si>
  <si>
    <t xml:space="preserve">  农林水共同财政事权转移支付收入</t>
  </si>
  <si>
    <t xml:space="preserve">  其他支出</t>
  </si>
  <si>
    <t xml:space="preserve">  交通运输共同财政事权转移支付收入  </t>
  </si>
  <si>
    <t xml:space="preserve">  住房保障共同财政事权转移支付收入</t>
  </si>
  <si>
    <t xml:space="preserve">  灾害防治及应急管理共同财政事权转移支付收入  </t>
  </si>
  <si>
    <t xml:space="preserve">  专项转移支付收入</t>
  </si>
  <si>
    <t>债务还本支出</t>
  </si>
  <si>
    <t>上年结余收入</t>
  </si>
  <si>
    <t>安排预算稳定调节基金</t>
  </si>
  <si>
    <t>债券转贷收入</t>
  </si>
  <si>
    <t>上解上级支出</t>
  </si>
  <si>
    <t>动用预算稳定调节基金</t>
  </si>
  <si>
    <t>调入资金</t>
  </si>
  <si>
    <t>结转下年</t>
  </si>
  <si>
    <t>收  入  总  计</t>
  </si>
  <si>
    <t>支  出  总  计</t>
  </si>
  <si>
    <t>附表4：</t>
  </si>
  <si>
    <t>2025年浉河区“三公”经费支出预算执行明细表</t>
  </si>
  <si>
    <t>金  额</t>
  </si>
  <si>
    <t>合计</t>
  </si>
  <si>
    <t>一、因公出国(境)费用</t>
  </si>
  <si>
    <t>二、公务接待费</t>
  </si>
  <si>
    <t>三、公务用车费</t>
  </si>
  <si>
    <t>公务用车运行维护费</t>
  </si>
  <si>
    <t>公务车购置</t>
  </si>
  <si>
    <t>附表5：</t>
  </si>
  <si>
    <t>2025年浉河区政府性基金预算收入完成情况表</t>
  </si>
  <si>
    <t>为调整预算数的（%）</t>
  </si>
  <si>
    <t>政府性基金收入</t>
  </si>
  <si>
    <t xml:space="preserve">  农网还贷资金收入</t>
  </si>
  <si>
    <t xml:space="preserve">  国有土地使用权出让收入</t>
  </si>
  <si>
    <t xml:space="preserve">  大中型水库库区基金收入</t>
  </si>
  <si>
    <t xml:space="preserve">  彩票公益金收入</t>
  </si>
  <si>
    <t xml:space="preserve">  城市基础设施配套费收入</t>
  </si>
  <si>
    <t xml:space="preserve">  废弃电器电子产品处理基金收入</t>
  </si>
  <si>
    <t xml:space="preserve">  彩票发行机构和彩票销售机构业务费</t>
  </si>
  <si>
    <t xml:space="preserve">  专项债务对应项目专项收入</t>
  </si>
  <si>
    <t>附表6：</t>
  </si>
  <si>
    <t>2025年浉河区政府性基金预算支出完成情况表</t>
  </si>
  <si>
    <t>为调整预算的
（%）</t>
  </si>
  <si>
    <t>一、科学技术</t>
  </si>
  <si>
    <t>二、文化体育与传媒</t>
  </si>
  <si>
    <t>三、社会保障和就业</t>
  </si>
  <si>
    <t>四、城乡社区事务</t>
  </si>
  <si>
    <t>五、农林水支出</t>
  </si>
  <si>
    <t>六、商业服务业事务</t>
  </si>
  <si>
    <t>七、资源勘探工业信息等支出</t>
  </si>
  <si>
    <t>八、其他支出</t>
  </si>
  <si>
    <t>九、债务付息支出</t>
  </si>
  <si>
    <t>合     计</t>
  </si>
  <si>
    <t>附表7：</t>
  </si>
  <si>
    <t>2025年浉河区政府性基金预算收支完成情况总表</t>
  </si>
  <si>
    <t>金 额</t>
  </si>
  <si>
    <t>政府性基金支出</t>
  </si>
  <si>
    <t xml:space="preserve">  科学技术</t>
  </si>
  <si>
    <t xml:space="preserve">  文化体育与传媒</t>
  </si>
  <si>
    <t xml:space="preserve">  社会保障和就业</t>
  </si>
  <si>
    <t xml:space="preserve">  城乡社区事务</t>
  </si>
  <si>
    <t xml:space="preserve">  农林水支出</t>
  </si>
  <si>
    <t xml:space="preserve">  再融资债券</t>
  </si>
  <si>
    <t xml:space="preserve">  资源勘探工业信息等支出</t>
  </si>
  <si>
    <t xml:space="preserve">  当年新增债券</t>
  </si>
  <si>
    <t xml:space="preserve">  债务付息支出</t>
  </si>
  <si>
    <t>上年结余</t>
  </si>
  <si>
    <t xml:space="preserve">  抗疫特别国债支出</t>
  </si>
  <si>
    <t>政府性基金预算调出资金</t>
  </si>
  <si>
    <t>债券还本支出</t>
  </si>
  <si>
    <t xml:space="preserve">    地方政府债券还本</t>
  </si>
  <si>
    <t>政府性基金预算年终结余</t>
  </si>
  <si>
    <t>附表8：</t>
  </si>
  <si>
    <t>2025年浉河区国有资本经营收入完成情况表</t>
  </si>
  <si>
    <t>预算数</t>
  </si>
  <si>
    <t>为预算数的（%）</t>
  </si>
  <si>
    <t>利润收入</t>
  </si>
  <si>
    <t xml:space="preserve"> </t>
  </si>
  <si>
    <t>股利、股息收入</t>
  </si>
  <si>
    <t>产权转让收入</t>
  </si>
  <si>
    <t>清算收入</t>
  </si>
  <si>
    <t>其他国有资本经营预算收入</t>
  </si>
  <si>
    <t>本 年 收 入 合 计</t>
  </si>
  <si>
    <t>省补助计划单列市收入</t>
  </si>
  <si>
    <t>附表9：</t>
  </si>
  <si>
    <t>2025年浉河区国有资本经营支出完成情况表</t>
  </si>
  <si>
    <t>国有资本经营预算补充社保基金</t>
  </si>
  <si>
    <t>解决历史遗留问题及改革成本支出</t>
  </si>
  <si>
    <t>国有企业资本金注入</t>
  </si>
  <si>
    <t>国有企业政策性补贴</t>
  </si>
  <si>
    <t>其他国有资本经营预算支出</t>
  </si>
  <si>
    <t>本 年 支 出 合 计</t>
  </si>
  <si>
    <t>调出资金</t>
  </si>
  <si>
    <t>年终结余</t>
  </si>
  <si>
    <t xml:space="preserve">  其中:本级</t>
  </si>
  <si>
    <t>附表10：</t>
  </si>
  <si>
    <t>2025年浉河区社会保险基金预算收入完成情况表</t>
  </si>
  <si>
    <t>2025年预算数</t>
  </si>
  <si>
    <t>2025年完成数</t>
  </si>
  <si>
    <t>城乡居民基本养老保险基金</t>
  </si>
  <si>
    <t>合   计</t>
  </si>
  <si>
    <t>附表11：</t>
  </si>
  <si>
    <t>2025年浉河区社会保险基金预算支出完成情况表</t>
  </si>
  <si>
    <t>合    计</t>
  </si>
  <si>
    <t>附表12：</t>
  </si>
  <si>
    <t>2025年浉河区社会保险基金预算执行情况表</t>
  </si>
  <si>
    <t>社会保险基金支出合计</t>
  </si>
  <si>
    <t xml:space="preserve">   1、城乡居民基本养老保险基金支出</t>
  </si>
  <si>
    <t xml:space="preserve">      ①基础养老金支出</t>
  </si>
  <si>
    <t xml:space="preserve">      ②个人帐户养老金支出</t>
  </si>
  <si>
    <t xml:space="preserve">   2、转移支出</t>
  </si>
  <si>
    <t xml:space="preserve">   3、丧葬费支出</t>
  </si>
  <si>
    <t>附表13：</t>
  </si>
  <si>
    <t>2025年浉河区政府一般债务、专项债务限额和余额
情况预算执行情况表</t>
  </si>
  <si>
    <t>一般债务</t>
  </si>
  <si>
    <t>专项债务</t>
  </si>
  <si>
    <t>一、政府债务限额</t>
  </si>
  <si>
    <t>二、本年新增限额</t>
  </si>
  <si>
    <t>三、发行政府债券</t>
  </si>
  <si>
    <t xml:space="preserve">   再融资债券</t>
  </si>
  <si>
    <t xml:space="preserve">    新增债券</t>
  </si>
  <si>
    <t>四、政府债务余额</t>
  </si>
  <si>
    <t xml:space="preserve">    其中：政府债券余额</t>
  </si>
  <si>
    <t xml:space="preserve">附表14：                     </t>
  </si>
  <si>
    <t>2026年浉河区一般公共预算收入预算表（草案）</t>
  </si>
  <si>
    <t>项    目</t>
  </si>
  <si>
    <t>2026年预算数</t>
  </si>
  <si>
    <t>2026年预算数与2025年完成数同比增减（%）</t>
  </si>
  <si>
    <t>公共财政预算收入合计</t>
  </si>
  <si>
    <t>附表15：</t>
  </si>
  <si>
    <t>2026年浉河区一般公共预算支出预算表（草案）</t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</si>
  <si>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</si>
  <si>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</si>
  <si>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</si>
  <si>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</si>
  <si>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</si>
  <si>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六、文化体育与传媒支出</t>
  </si>
  <si>
    <t>七、社会保障和就业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</si>
  <si>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</si>
  <si>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</si>
  <si>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</si>
  <si>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</si>
  <si>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</si>
  <si>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十三、资源勘探工业信息等支出</t>
  </si>
  <si>
    <t>十四、商业服务业支出</t>
  </si>
  <si>
    <t>十五、金融</t>
  </si>
  <si>
    <t>十六、自然资源海洋气象等支出</t>
  </si>
  <si>
    <t>十七、住房保障支出</t>
  </si>
  <si>
    <t>十八、粮油物资储备支出</t>
  </si>
  <si>
    <t>十九、灾害防治及应急管理支出</t>
  </si>
  <si>
    <t>二十、预备费</t>
  </si>
  <si>
    <t>二十一、债务付息支出</t>
  </si>
  <si>
    <t>二十二、其他支出</t>
  </si>
  <si>
    <t>公共财政预算支出合计</t>
  </si>
  <si>
    <t>附表16：</t>
  </si>
  <si>
    <t>2026年浉河区公共财政预算收支情况总表(草案)</t>
  </si>
  <si>
    <t xml:space="preserve">  交通运输共同财政事权转移支付收入</t>
  </si>
  <si>
    <t xml:space="preserve">  预备费</t>
  </si>
  <si>
    <t xml:space="preserve">  节能环保共同财政事权转移支付收入</t>
  </si>
  <si>
    <t xml:space="preserve">  灾害防治及应急管理共同财政事权转移支付收入</t>
  </si>
  <si>
    <t>附表17：</t>
  </si>
  <si>
    <t>2026年浉河区政府一般债务及限额情况表(草案)</t>
  </si>
  <si>
    <t xml:space="preserve">    再融资债券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</si>
  <si>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新增债券</t>
    </r>
  </si>
  <si>
    <t>附表18：</t>
  </si>
  <si>
    <t>2026年浉河区“三公”经费预算表(草案)</t>
  </si>
  <si>
    <t>备  注</t>
  </si>
  <si>
    <t>合 计</t>
  </si>
  <si>
    <t>附表19：</t>
  </si>
  <si>
    <t>2026年浉河区政府性基金预算收入预算表
（草案）</t>
  </si>
  <si>
    <t>2025年
完成数</t>
  </si>
  <si>
    <t>2026年
预算数</t>
  </si>
  <si>
    <t xml:space="preserve">  国家重大水利工程建设基金收入</t>
  </si>
  <si>
    <t xml:space="preserve">  彩票发行机构和彩票销售机构的业务费用</t>
  </si>
  <si>
    <t>附表20：</t>
  </si>
  <si>
    <t>2026年浉河区政府性基金预算支出预算表
（草案）</t>
  </si>
  <si>
    <t>六、资源勘探工业信息等支出</t>
  </si>
  <si>
    <t>七、其他支出</t>
  </si>
  <si>
    <t>八、债务付息支出</t>
  </si>
  <si>
    <t>附表21：</t>
  </si>
  <si>
    <t>2026年浉河区政府性基金预算收支情况总表(草案)</t>
  </si>
  <si>
    <t xml:space="preserve">  新增债券</t>
  </si>
  <si>
    <t xml:space="preserve">  商业服务业支出</t>
  </si>
  <si>
    <t>附表22：</t>
  </si>
  <si>
    <t>2026年浉河区政府专项债务及限额情况表(草案)</t>
  </si>
  <si>
    <t>附表23：</t>
  </si>
  <si>
    <t>2026年浉河区国有资本经营收入预算表(草案)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</si>
  <si>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</si>
  <si>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</si>
  <si>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</si>
  <si>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</si>
  <si>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</si>
  <si>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>本年收入合计</t>
  </si>
  <si>
    <t>附表24：</t>
  </si>
  <si>
    <t>2026年浉河区国有资本经营支出预算表（草案）</t>
  </si>
  <si>
    <t>一、国有资本经营预算补充社保基金支出</t>
  </si>
  <si>
    <t>二、解决历史遗留问题及改革成本支出</t>
  </si>
  <si>
    <t>三、国有企业资本金注入</t>
  </si>
  <si>
    <t>四、国有企业政策性补贴</t>
  </si>
  <si>
    <t>五、金融国有资本经营预算支出</t>
  </si>
  <si>
    <t>六、其他国有资本经营预算支出</t>
  </si>
  <si>
    <t>国有资本经营支出</t>
  </si>
  <si>
    <t>附表25：</t>
  </si>
  <si>
    <t>2026年浉河区社会保险基金预算收入预算表（草案）</t>
  </si>
  <si>
    <t>附表26：</t>
  </si>
  <si>
    <t>2026年浉河区社会保险基金预算支出预算表（草案）</t>
  </si>
  <si>
    <t>附表27：</t>
  </si>
  <si>
    <t>2026年浉河区社会保险基金预算支出明细表(草案)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</si>
</sst>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_ "/>
    <numFmt numFmtId="178" formatCode="_ * #,##0_ ;_ * \-#,##0_ ;_ * &quot;-&quot;??_ ;_ @_ "/>
    <numFmt numFmtId="179" formatCode="0.0%"/>
    <numFmt numFmtId="180" formatCode="0.00_ "/>
    <numFmt numFmtId="181" formatCode="0.0_ "/>
    <numFmt numFmtId="182" formatCode="#,##0.0"/>
  </numFmts>
  <fonts count="3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黑体"/>
      <charset val="134"/>
    </font>
    <font>
      <sz val="20"/>
      <name val="方正小标宋_GBK"/>
      <charset val="134"/>
    </font>
    <font>
      <sz val="12"/>
      <name val="黑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21"/>
      <name val="方正小标宋_GBK"/>
      <charset val="134"/>
    </font>
    <font>
      <sz val="14"/>
      <name val="宋体"/>
      <charset val="134"/>
    </font>
    <font>
      <sz val="12"/>
      <name val="方正小标宋_GBK"/>
      <charset val="134"/>
    </font>
    <font>
      <sz val="12"/>
      <color theme="1"/>
      <name val="仿宋"/>
      <charset val="134"/>
    </font>
    <font>
      <sz val="12"/>
      <color theme="1" tint="0.05"/>
      <name val="黑体"/>
      <charset val="134"/>
    </font>
    <font>
      <sz val="12"/>
      <color theme="1" tint="0.05"/>
      <name val="宋体"/>
      <charset val="134"/>
    </font>
    <font>
      <sz val="21"/>
      <color theme="1" tint="0.05"/>
      <name val="方正小标宋_GBK"/>
      <charset val="134"/>
    </font>
    <font>
      <b/>
      <sz val="12"/>
      <color theme="1" tint="0.05"/>
      <name val="宋体"/>
      <charset val="134"/>
    </font>
    <font>
      <sz val="12"/>
      <name val="仿宋"/>
      <charset val="134"/>
    </font>
    <font>
      <sz val="13"/>
      <color theme="1" tint="0.05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49" applyFont="1" applyFill="1" applyBorder="1" applyAlignment="1">
      <alignment vertical="center"/>
    </xf>
    <xf numFmtId="0" fontId="1" fillId="0" borderId="0" xfId="49" applyFill="1" applyBorder="1" applyAlignment="1">
      <alignment vertical="center"/>
    </xf>
    <xf numFmtId="0" fontId="3" fillId="0" borderId="0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right" vertical="center"/>
    </xf>
    <xf numFmtId="0" fontId="4" fillId="0" borderId="2" xfId="49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176" fontId="5" fillId="0" borderId="3" xfId="50" applyNumberFormat="1" applyFont="1" applyFill="1" applyBorder="1" applyAlignment="1">
      <alignment horizontal="left" vertical="center" wrapText="1"/>
    </xf>
    <xf numFmtId="177" fontId="6" fillId="0" borderId="3" xfId="5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177" fontId="1" fillId="0" borderId="3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/>
    <xf numFmtId="0" fontId="1" fillId="0" borderId="0" xfId="52">
      <alignment vertical="center"/>
    </xf>
    <xf numFmtId="0" fontId="1" fillId="0" borderId="0" xfId="52" applyAlignment="1">
      <alignment horizontal="center" vertical="center"/>
    </xf>
    <xf numFmtId="0" fontId="1" fillId="0" borderId="0" xfId="49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vertical="center"/>
    </xf>
    <xf numFmtId="178" fontId="1" fillId="0" borderId="3" xfId="55" applyNumberFormat="1" applyFont="1" applyBorder="1" applyAlignment="1">
      <alignment vertical="center"/>
    </xf>
    <xf numFmtId="179" fontId="1" fillId="0" borderId="3" xfId="50" applyNumberFormat="1" applyFont="1" applyFill="1" applyBorder="1" applyAlignment="1">
      <alignment vertical="center"/>
    </xf>
    <xf numFmtId="176" fontId="7" fillId="0" borderId="3" xfId="50" applyNumberFormat="1" applyFont="1" applyFill="1" applyBorder="1" applyAlignment="1">
      <alignment horizontal="left" vertical="center" wrapText="1"/>
    </xf>
    <xf numFmtId="178" fontId="1" fillId="0" borderId="0" xfId="52" applyNumberFormat="1">
      <alignment vertical="center"/>
    </xf>
    <xf numFmtId="179" fontId="1" fillId="0" borderId="3" xfId="55" applyNumberFormat="1" applyFont="1" applyBorder="1" applyAlignment="1">
      <alignment vertical="center"/>
    </xf>
    <xf numFmtId="0" fontId="6" fillId="0" borderId="3" xfId="49" applyFont="1" applyFill="1" applyBorder="1" applyAlignment="1">
      <alignment horizontal="center" vertical="center"/>
    </xf>
    <xf numFmtId="178" fontId="6" fillId="0" borderId="3" xfId="55" applyNumberFormat="1" applyFont="1" applyBorder="1" applyAlignment="1">
      <alignment vertical="center"/>
    </xf>
    <xf numFmtId="179" fontId="6" fillId="0" borderId="3" xfId="50" applyNumberFormat="1" applyFont="1" applyFill="1" applyBorder="1" applyAlignment="1">
      <alignment vertical="center"/>
    </xf>
    <xf numFmtId="0" fontId="6" fillId="0" borderId="0" xfId="49" applyFont="1" applyFill="1" applyBorder="1" applyAlignment="1">
      <alignment horizontal="center" vertical="center"/>
    </xf>
    <xf numFmtId="178" fontId="6" fillId="0" borderId="0" xfId="55" applyNumberFormat="1" applyFont="1" applyBorder="1" applyAlignment="1">
      <alignment vertical="center"/>
    </xf>
    <xf numFmtId="180" fontId="6" fillId="0" borderId="0" xfId="55" applyNumberFormat="1" applyFont="1" applyBorder="1" applyAlignment="1">
      <alignment vertical="center"/>
    </xf>
    <xf numFmtId="0" fontId="1" fillId="0" borderId="3" xfId="50" applyFont="1" applyFill="1" applyBorder="1" applyAlignment="1">
      <alignment vertical="center"/>
    </xf>
    <xf numFmtId="10" fontId="1" fillId="0" borderId="3" xfId="5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3" xfId="50" applyFill="1" applyBorder="1" applyAlignment="1">
      <alignment vertical="center"/>
    </xf>
    <xf numFmtId="177" fontId="1" fillId="0" borderId="3" xfId="50" applyNumberFormat="1" applyFont="1" applyFill="1" applyBorder="1" applyAlignment="1">
      <alignment vertical="center"/>
    </xf>
    <xf numFmtId="0" fontId="9" fillId="0" borderId="0" xfId="51" applyNumberFormat="1" applyFont="1" applyFill="1" applyBorder="1" applyAlignment="1" applyProtection="1">
      <alignment horizontal="center" vertical="center"/>
    </xf>
    <xf numFmtId="0" fontId="1" fillId="0" borderId="0" xfId="51" applyNumberFormat="1" applyFont="1" applyFill="1" applyBorder="1" applyAlignment="1" applyProtection="1">
      <alignment horizontal="right" vertical="center"/>
    </xf>
    <xf numFmtId="0" fontId="4" fillId="0" borderId="2" xfId="50" applyNumberFormat="1" applyFont="1" applyFill="1" applyBorder="1" applyAlignment="1" applyProtection="1">
      <alignment horizontal="center" vertical="center"/>
    </xf>
    <xf numFmtId="0" fontId="4" fillId="0" borderId="3" xfId="50" applyNumberFormat="1" applyFont="1" applyFill="1" applyBorder="1" applyAlignment="1" applyProtection="1">
      <alignment horizontal="center" vertical="center"/>
    </xf>
    <xf numFmtId="3" fontId="6" fillId="0" borderId="4" xfId="50" applyNumberFormat="1" applyFont="1" applyFill="1" applyBorder="1" applyAlignment="1" applyProtection="1">
      <alignment horizontal="left" vertical="center"/>
    </xf>
    <xf numFmtId="3" fontId="6" fillId="0" borderId="3" xfId="50" applyNumberFormat="1" applyFont="1" applyFill="1" applyBorder="1" applyAlignment="1" applyProtection="1">
      <alignment horizontal="right" vertical="center"/>
    </xf>
    <xf numFmtId="3" fontId="6" fillId="0" borderId="5" xfId="50" applyNumberFormat="1" applyFont="1" applyFill="1" applyBorder="1" applyAlignment="1" applyProtection="1">
      <alignment horizontal="left" vertical="center"/>
    </xf>
    <xf numFmtId="3" fontId="1" fillId="0" borderId="4" xfId="50" applyNumberFormat="1" applyFont="1" applyFill="1" applyBorder="1" applyAlignment="1" applyProtection="1">
      <alignment horizontal="left" vertical="center" indent="1"/>
    </xf>
    <xf numFmtId="3" fontId="1" fillId="0" borderId="3" xfId="50" applyNumberFormat="1" applyFont="1" applyFill="1" applyBorder="1" applyAlignment="1">
      <alignment horizontal="right" vertical="center"/>
    </xf>
    <xf numFmtId="3" fontId="1" fillId="0" borderId="4" xfId="50" applyNumberFormat="1" applyFont="1" applyFill="1" applyBorder="1" applyAlignment="1" applyProtection="1">
      <alignment horizontal="left" vertical="center"/>
    </xf>
    <xf numFmtId="3" fontId="1" fillId="0" borderId="3" xfId="50" applyNumberFormat="1" applyFont="1" applyFill="1" applyBorder="1" applyAlignment="1" applyProtection="1">
      <alignment horizontal="right" vertical="center"/>
    </xf>
    <xf numFmtId="3" fontId="1" fillId="0" borderId="3" xfId="52" applyNumberFormat="1" applyBorder="1">
      <alignment vertical="center"/>
    </xf>
    <xf numFmtId="3" fontId="1" fillId="0" borderId="5" xfId="50" applyNumberFormat="1" applyFont="1" applyFill="1" applyBorder="1" applyAlignment="1" applyProtection="1">
      <alignment horizontal="left" vertical="center" indent="1"/>
    </xf>
    <xf numFmtId="3" fontId="1" fillId="0" borderId="3" xfId="53" applyNumberFormat="1" applyFont="1" applyFill="1" applyBorder="1" applyAlignment="1">
      <alignment horizontal="right" vertical="center"/>
    </xf>
    <xf numFmtId="0" fontId="1" fillId="0" borderId="3" xfId="52" applyBorder="1">
      <alignment vertical="center"/>
    </xf>
    <xf numFmtId="3" fontId="1" fillId="0" borderId="3" xfId="50" applyNumberFormat="1" applyFont="1" applyFill="1" applyBorder="1" applyAlignment="1" applyProtection="1">
      <alignment horizontal="left" vertical="center" indent="1"/>
    </xf>
    <xf numFmtId="3" fontId="6" fillId="0" borderId="3" xfId="50" applyNumberFormat="1" applyFont="1" applyFill="1" applyBorder="1" applyAlignment="1" applyProtection="1">
      <alignment horizontal="left" vertical="center"/>
    </xf>
    <xf numFmtId="3" fontId="1" fillId="0" borderId="5" xfId="50" applyNumberFormat="1" applyFont="1" applyFill="1" applyBorder="1" applyAlignment="1" applyProtection="1">
      <alignment horizontal="left" vertical="center"/>
    </xf>
    <xf numFmtId="3" fontId="6" fillId="0" borderId="4" xfId="50" applyNumberFormat="1" applyFont="1" applyFill="1" applyBorder="1" applyAlignment="1" applyProtection="1">
      <alignment horizontal="center" vertical="center"/>
    </xf>
    <xf numFmtId="3" fontId="6" fillId="0" borderId="5" xfId="50" applyNumberFormat="1" applyFont="1" applyFill="1" applyBorder="1" applyAlignment="1" applyProtection="1">
      <alignment horizontal="center" vertical="center"/>
    </xf>
    <xf numFmtId="3" fontId="1" fillId="0" borderId="0" xfId="49" applyNumberFormat="1" applyFill="1" applyBorder="1" applyAlignment="1">
      <alignment vertical="center"/>
    </xf>
    <xf numFmtId="49" fontId="1" fillId="0" borderId="0" xfId="49" applyNumberFormat="1" applyFill="1" applyBorder="1" applyAlignment="1">
      <alignment vertical="center"/>
    </xf>
    <xf numFmtId="0" fontId="4" fillId="0" borderId="0" xfId="49" applyFont="1" applyFill="1" applyBorder="1" applyAlignment="1">
      <alignment vertical="center"/>
    </xf>
    <xf numFmtId="0" fontId="9" fillId="0" borderId="0" xfId="49" applyFont="1" applyFill="1" applyBorder="1" applyAlignment="1">
      <alignment horizontal="center" vertical="center" wrapText="1"/>
    </xf>
    <xf numFmtId="0" fontId="9" fillId="0" borderId="0" xfId="49" applyFont="1" applyFill="1" applyBorder="1" applyAlignment="1">
      <alignment horizontal="center" vertical="center"/>
    </xf>
    <xf numFmtId="49" fontId="9" fillId="0" borderId="0" xfId="49" applyNumberFormat="1" applyFont="1" applyFill="1" applyBorder="1" applyAlignment="1">
      <alignment horizontal="center" vertical="center"/>
    </xf>
    <xf numFmtId="0" fontId="10" fillId="0" borderId="0" xfId="53" applyFont="1" applyFill="1">
      <alignment vertical="center"/>
    </xf>
    <xf numFmtId="176" fontId="10" fillId="0" borderId="0" xfId="53" applyNumberFormat="1" applyFont="1" applyFill="1">
      <alignment vertical="center"/>
    </xf>
    <xf numFmtId="49" fontId="1" fillId="0" borderId="1" xfId="49" applyNumberFormat="1" applyFont="1" applyFill="1" applyBorder="1" applyAlignment="1">
      <alignment horizontal="right" vertical="center"/>
    </xf>
    <xf numFmtId="0" fontId="4" fillId="0" borderId="3" xfId="50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49" fontId="1" fillId="0" borderId="3" xfId="50" applyNumberFormat="1" applyFont="1" applyFill="1" applyBorder="1" applyAlignment="1" applyProtection="1">
      <alignment horizontal="left" vertical="center" wrapText="1"/>
    </xf>
    <xf numFmtId="0" fontId="1" fillId="0" borderId="3" xfId="50" applyNumberFormat="1" applyFont="1" applyFill="1" applyBorder="1" applyAlignment="1">
      <alignment horizontal="right" vertical="center"/>
    </xf>
    <xf numFmtId="180" fontId="1" fillId="0" borderId="3" xfId="50" applyNumberFormat="1" applyFont="1" applyFill="1" applyBorder="1" applyAlignment="1">
      <alignment horizontal="right" vertical="center"/>
    </xf>
    <xf numFmtId="0" fontId="6" fillId="0" borderId="3" xfId="50" applyFont="1" applyFill="1" applyBorder="1" applyAlignment="1">
      <alignment horizontal="center" vertical="center"/>
    </xf>
    <xf numFmtId="3" fontId="6" fillId="0" borderId="3" xfId="52" applyNumberFormat="1" applyFont="1" applyBorder="1">
      <alignment vertical="center"/>
    </xf>
    <xf numFmtId="181" fontId="1" fillId="0" borderId="0" xfId="49" applyNumberFormat="1" applyFill="1" applyBorder="1" applyAlignment="1">
      <alignment vertical="center"/>
    </xf>
    <xf numFmtId="0" fontId="1" fillId="0" borderId="0" xfId="52" applyFill="1">
      <alignment vertical="center"/>
    </xf>
    <xf numFmtId="0" fontId="11" fillId="0" borderId="0" xfId="52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3" xfId="50" applyNumberFormat="1" applyFont="1" applyFill="1" applyBorder="1" applyAlignment="1" applyProtection="1">
      <alignment horizontal="left" vertical="center"/>
    </xf>
    <xf numFmtId="3" fontId="6" fillId="0" borderId="3" xfId="50" applyNumberFormat="1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vertical="center"/>
    </xf>
    <xf numFmtId="0" fontId="1" fillId="0" borderId="3" xfId="50" applyNumberFormat="1" applyFont="1" applyFill="1" applyBorder="1" applyAlignment="1" applyProtection="1">
      <alignment horizontal="left" vertical="center"/>
    </xf>
    <xf numFmtId="0" fontId="1" fillId="0" borderId="3" xfId="52" applyFill="1" applyBorder="1">
      <alignment vertical="center"/>
    </xf>
    <xf numFmtId="0" fontId="1" fillId="0" borderId="3" xfId="0" applyNumberFormat="1" applyFont="1" applyFill="1" applyBorder="1" applyAlignment="1">
      <alignment vertical="center"/>
    </xf>
    <xf numFmtId="0" fontId="1" fillId="0" borderId="4" xfId="50" applyNumberFormat="1" applyFont="1" applyFill="1" applyBorder="1" applyAlignment="1" applyProtection="1">
      <alignment horizontal="left" vertical="center"/>
    </xf>
    <xf numFmtId="3" fontId="1" fillId="0" borderId="3" xfId="50" applyNumberFormat="1" applyFont="1" applyFill="1" applyBorder="1" applyAlignment="1">
      <alignment vertical="center"/>
    </xf>
    <xf numFmtId="181" fontId="1" fillId="0" borderId="3" xfId="0" applyNumberFormat="1" applyFont="1" applyFill="1" applyBorder="1" applyAlignment="1">
      <alignment vertical="center"/>
    </xf>
    <xf numFmtId="3" fontId="6" fillId="0" borderId="3" xfId="50" applyNumberFormat="1" applyFont="1" applyFill="1" applyBorder="1" applyAlignment="1">
      <alignment horizontal="right" vertical="center"/>
    </xf>
    <xf numFmtId="0" fontId="6" fillId="0" borderId="4" xfId="50" applyNumberFormat="1" applyFont="1" applyFill="1" applyBorder="1" applyAlignment="1" applyProtection="1">
      <alignment horizontal="left" vertical="center"/>
    </xf>
    <xf numFmtId="0" fontId="6" fillId="0" borderId="3" xfId="53" applyFont="1" applyFill="1" applyBorder="1" applyAlignment="1">
      <alignment horizontal="right" vertical="center"/>
    </xf>
    <xf numFmtId="0" fontId="1" fillId="0" borderId="3" xfId="53" applyFont="1" applyFill="1" applyBorder="1" applyAlignment="1">
      <alignment horizontal="right" vertical="center"/>
    </xf>
    <xf numFmtId="0" fontId="6" fillId="0" borderId="4" xfId="50" applyNumberFormat="1" applyFont="1" applyFill="1" applyBorder="1" applyAlignment="1" applyProtection="1">
      <alignment horizontal="center" vertical="center"/>
    </xf>
    <xf numFmtId="181" fontId="6" fillId="0" borderId="3" xfId="0" applyNumberFormat="1" applyFont="1" applyFill="1" applyBorder="1" applyAlignment="1">
      <alignment vertical="center"/>
    </xf>
    <xf numFmtId="0" fontId="9" fillId="0" borderId="0" xfId="51" applyNumberFormat="1" applyFont="1" applyFill="1" applyAlignment="1" applyProtection="1">
      <alignment horizontal="center" vertical="center"/>
    </xf>
    <xf numFmtId="0" fontId="1" fillId="0" borderId="0" xfId="51" applyNumberFormat="1" applyFont="1" applyFill="1" applyAlignment="1" applyProtection="1">
      <alignment horizontal="right" vertical="center"/>
    </xf>
    <xf numFmtId="0" fontId="6" fillId="0" borderId="3" xfId="50" applyNumberFormat="1" applyFont="1" applyFill="1" applyBorder="1" applyAlignment="1" applyProtection="1">
      <alignment horizontal="center" vertical="center"/>
    </xf>
    <xf numFmtId="0" fontId="6" fillId="0" borderId="3" xfId="50" applyNumberFormat="1" applyFont="1" applyFill="1" applyBorder="1" applyAlignment="1" applyProtection="1">
      <alignment horizontal="right" vertical="center"/>
    </xf>
    <xf numFmtId="0" fontId="1" fillId="0" borderId="3" xfId="0" applyFont="1" applyFill="1" applyBorder="1" applyAlignment="1"/>
    <xf numFmtId="0" fontId="1" fillId="0" borderId="3" xfId="50" applyNumberFormat="1" applyFont="1" applyFill="1" applyBorder="1" applyAlignment="1" applyProtection="1">
      <alignment horizontal="left" vertical="center" indent="1"/>
    </xf>
    <xf numFmtId="0" fontId="1" fillId="0" borderId="3" xfId="50" applyNumberFormat="1" applyFont="1" applyFill="1" applyBorder="1" applyAlignment="1" applyProtection="1">
      <alignment horizontal="right" vertical="center"/>
    </xf>
    <xf numFmtId="0" fontId="1" fillId="0" borderId="3" xfId="0" applyFont="1" applyFill="1" applyBorder="1" applyAlignment="1">
      <alignment horizontal="left" vertical="top" wrapText="1"/>
    </xf>
    <xf numFmtId="0" fontId="12" fillId="0" borderId="0" xfId="0" applyFont="1" applyFill="1" applyAlignment="1"/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/>
    <xf numFmtId="0" fontId="15" fillId="0" borderId="0" xfId="51" applyNumberFormat="1" applyFont="1" applyFill="1" applyAlignment="1" applyProtection="1">
      <alignment horizontal="center" vertical="center"/>
    </xf>
    <xf numFmtId="0" fontId="14" fillId="0" borderId="0" xfId="51" applyNumberFormat="1" applyFont="1" applyFill="1" applyAlignment="1" applyProtection="1">
      <alignment horizontal="right" vertical="center"/>
    </xf>
    <xf numFmtId="0" fontId="13" fillId="0" borderId="2" xfId="50" applyNumberFormat="1" applyFont="1" applyFill="1" applyBorder="1" applyAlignment="1" applyProtection="1">
      <alignment horizontal="center" vertical="center"/>
    </xf>
    <xf numFmtId="0" fontId="13" fillId="0" borderId="3" xfId="50" applyNumberFormat="1" applyFont="1" applyFill="1" applyBorder="1" applyAlignment="1" applyProtection="1">
      <alignment horizontal="center" vertical="center"/>
    </xf>
    <xf numFmtId="3" fontId="16" fillId="0" borderId="4" xfId="50" applyNumberFormat="1" applyFont="1" applyFill="1" applyBorder="1" applyAlignment="1" applyProtection="1">
      <alignment horizontal="left" vertical="center"/>
    </xf>
    <xf numFmtId="3" fontId="16" fillId="0" borderId="3" xfId="50" applyNumberFormat="1" applyFont="1" applyFill="1" applyBorder="1" applyAlignment="1" applyProtection="1">
      <alignment horizontal="right" vertical="center"/>
    </xf>
    <xf numFmtId="3" fontId="16" fillId="0" borderId="5" xfId="50" applyNumberFormat="1" applyFont="1" applyFill="1" applyBorder="1" applyAlignment="1" applyProtection="1">
      <alignment horizontal="left" vertical="center"/>
    </xf>
    <xf numFmtId="3" fontId="14" fillId="0" borderId="4" xfId="50" applyNumberFormat="1" applyFont="1" applyFill="1" applyBorder="1" applyAlignment="1" applyProtection="1">
      <alignment horizontal="left" vertical="center" indent="1"/>
    </xf>
    <xf numFmtId="177" fontId="14" fillId="0" borderId="3" xfId="0" applyNumberFormat="1" applyFont="1" applyFill="1" applyBorder="1" applyAlignment="1">
      <alignment vertical="center"/>
    </xf>
    <xf numFmtId="3" fontId="14" fillId="0" borderId="3" xfId="50" applyNumberFormat="1" applyFont="1" applyFill="1" applyBorder="1" applyAlignment="1" applyProtection="1">
      <alignment horizontal="right" vertical="center"/>
    </xf>
    <xf numFmtId="3" fontId="16" fillId="0" borderId="4" xfId="50" applyNumberFormat="1" applyFont="1" applyFill="1" applyBorder="1" applyAlignment="1" applyProtection="1">
      <alignment horizontal="right" vertical="center"/>
    </xf>
    <xf numFmtId="3" fontId="14" fillId="0" borderId="3" xfId="50" applyNumberFormat="1" applyFont="1" applyFill="1" applyBorder="1" applyAlignment="1" applyProtection="1">
      <alignment horizontal="left" vertical="center" wrapText="1"/>
    </xf>
    <xf numFmtId="3" fontId="14" fillId="0" borderId="3" xfId="0" applyNumberFormat="1" applyFont="1" applyFill="1" applyBorder="1" applyAlignment="1">
      <alignment vertical="center"/>
    </xf>
    <xf numFmtId="3" fontId="14" fillId="0" borderId="5" xfId="50" applyNumberFormat="1" applyFont="1" applyFill="1" applyBorder="1" applyAlignment="1" applyProtection="1">
      <alignment horizontal="left" vertical="center" indent="1"/>
    </xf>
    <xf numFmtId="3" fontId="14" fillId="0" borderId="3" xfId="0" applyNumberFormat="1" applyFont="1" applyFill="1" applyBorder="1" applyAlignment="1">
      <alignment horizontal="left" vertical="center"/>
    </xf>
    <xf numFmtId="3" fontId="14" fillId="0" borderId="3" xfId="0" applyNumberFormat="1" applyFont="1" applyFill="1" applyBorder="1" applyAlignment="1">
      <alignment horizontal="left" vertical="center" wrapText="1"/>
    </xf>
    <xf numFmtId="3" fontId="14" fillId="0" borderId="3" xfId="0" applyNumberFormat="1" applyFont="1" applyFill="1" applyBorder="1" applyAlignment="1">
      <alignment horizontal="right" vertical="center"/>
    </xf>
    <xf numFmtId="3" fontId="14" fillId="0" borderId="4" xfId="0" applyNumberFormat="1" applyFont="1" applyFill="1" applyBorder="1" applyAlignment="1">
      <alignment horizontal="left" vertical="center" wrapText="1"/>
    </xf>
    <xf numFmtId="3" fontId="14" fillId="0" borderId="5" xfId="0" applyNumberFormat="1" applyFont="1" applyFill="1" applyBorder="1" applyAlignment="1">
      <alignment vertical="center"/>
    </xf>
    <xf numFmtId="3" fontId="16" fillId="0" borderId="5" xfId="50" applyNumberFormat="1" applyFont="1" applyFill="1" applyBorder="1" applyAlignment="1" applyProtection="1">
      <alignment vertical="center"/>
    </xf>
    <xf numFmtId="3" fontId="14" fillId="0" borderId="3" xfId="50" applyNumberFormat="1" applyFont="1" applyFill="1" applyBorder="1" applyAlignment="1" applyProtection="1">
      <alignment horizontal="left" vertical="center" indent="1"/>
    </xf>
    <xf numFmtId="3" fontId="16" fillId="0" borderId="4" xfId="50" applyNumberFormat="1" applyFont="1" applyFill="1" applyBorder="1" applyAlignment="1" applyProtection="1">
      <alignment horizontal="center" vertical="center"/>
    </xf>
    <xf numFmtId="3" fontId="16" fillId="0" borderId="5" xfId="5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 wrapText="1"/>
    </xf>
    <xf numFmtId="181" fontId="1" fillId="0" borderId="3" xfId="0" applyNumberFormat="1" applyFont="1" applyFill="1" applyBorder="1" applyAlignment="1">
      <alignment vertical="center" wrapText="1"/>
    </xf>
    <xf numFmtId="177" fontId="6" fillId="0" borderId="3" xfId="0" applyNumberFormat="1" applyFont="1" applyFill="1" applyBorder="1" applyAlignment="1">
      <alignment vertical="center"/>
    </xf>
    <xf numFmtId="181" fontId="6" fillId="0" borderId="3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/>
    <xf numFmtId="177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vertical="center"/>
    </xf>
    <xf numFmtId="10" fontId="1" fillId="0" borderId="0" xfId="0" applyNumberFormat="1" applyFont="1" applyFill="1" applyBorder="1" applyAlignment="1">
      <alignment vertical="center"/>
    </xf>
    <xf numFmtId="3" fontId="6" fillId="0" borderId="3" xfId="0" applyNumberFormat="1" applyFont="1" applyFill="1" applyBorder="1" applyAlignment="1">
      <alignment horizontal="right" vertical="center"/>
    </xf>
    <xf numFmtId="3" fontId="1" fillId="0" borderId="3" xfId="0" applyNumberFormat="1" applyFont="1" applyFill="1" applyBorder="1" applyAlignment="1">
      <alignment horizontal="right" vertical="center"/>
    </xf>
    <xf numFmtId="180" fontId="1" fillId="0" borderId="0" xfId="0" applyNumberFormat="1" applyFont="1" applyFill="1" applyBorder="1" applyAlignment="1">
      <alignment vertical="center"/>
    </xf>
    <xf numFmtId="0" fontId="12" fillId="0" borderId="0" xfId="0" applyFont="1" applyFill="1" applyAlignment="1">
      <alignment horizontal="center"/>
    </xf>
    <xf numFmtId="0" fontId="17" fillId="0" borderId="0" xfId="50" applyFont="1"/>
    <xf numFmtId="0" fontId="3" fillId="0" borderId="0" xfId="50" applyFont="1" applyAlignment="1">
      <alignment horizontal="center" vertical="center" wrapText="1"/>
    </xf>
    <xf numFmtId="0" fontId="1" fillId="0" borderId="0" xfId="50" applyFont="1" applyAlignment="1">
      <alignment horizontal="right" vertical="center"/>
    </xf>
    <xf numFmtId="0" fontId="4" fillId="0" borderId="3" xfId="5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" fillId="0" borderId="3" xfId="50" applyFont="1" applyBorder="1" applyAlignment="1">
      <alignment vertical="center"/>
    </xf>
    <xf numFmtId="3" fontId="6" fillId="0" borderId="3" xfId="50" applyNumberFormat="1" applyFont="1" applyBorder="1" applyAlignment="1">
      <alignment horizontal="center" vertical="center"/>
    </xf>
    <xf numFmtId="3" fontId="1" fillId="0" borderId="3" xfId="50" applyNumberFormat="1" applyFont="1" applyBorder="1" applyAlignment="1">
      <alignment horizontal="center" vertical="center"/>
    </xf>
    <xf numFmtId="3" fontId="1" fillId="0" borderId="3" xfId="50" applyNumberFormat="1" applyFont="1" applyFill="1" applyBorder="1" applyAlignment="1">
      <alignment horizontal="center" vertical="center"/>
    </xf>
    <xf numFmtId="176" fontId="1" fillId="0" borderId="3" xfId="50" applyNumberFormat="1" applyFont="1" applyFill="1" applyBorder="1" applyAlignment="1">
      <alignment horizontal="left" vertical="center" wrapText="1"/>
    </xf>
    <xf numFmtId="179" fontId="6" fillId="0" borderId="3" xfId="55" applyNumberFormat="1" applyFont="1" applyBorder="1" applyAlignment="1">
      <alignment vertical="center"/>
    </xf>
    <xf numFmtId="182" fontId="6" fillId="0" borderId="3" xfId="0" applyNumberFormat="1" applyFont="1" applyFill="1" applyBorder="1" applyAlignment="1">
      <alignment horizontal="right" vertical="center"/>
    </xf>
    <xf numFmtId="3" fontId="6" fillId="0" borderId="3" xfId="0" applyNumberFormat="1" applyFont="1" applyFill="1" applyBorder="1" applyAlignment="1">
      <alignment vertical="center"/>
    </xf>
    <xf numFmtId="182" fontId="6" fillId="0" borderId="3" xfId="0" applyNumberFormat="1" applyFont="1" applyFill="1" applyBorder="1" applyAlignment="1">
      <alignment vertical="center"/>
    </xf>
    <xf numFmtId="49" fontId="6" fillId="0" borderId="3" xfId="5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>
      <alignment horizontal="right" vertical="center"/>
    </xf>
    <xf numFmtId="0" fontId="1" fillId="0" borderId="3" xfId="0" applyNumberFormat="1" applyFont="1" applyFill="1" applyBorder="1" applyAlignment="1">
      <alignment horizontal="right" vertical="center"/>
    </xf>
    <xf numFmtId="0" fontId="1" fillId="0" borderId="0" xfId="49" applyFont="1" applyFill="1" applyBorder="1" applyAlignment="1">
      <alignment vertical="center"/>
    </xf>
    <xf numFmtId="3" fontId="1" fillId="0" borderId="3" xfId="50" applyNumberFormat="1" applyFont="1" applyFill="1" applyBorder="1" applyAlignment="1" applyProtection="1">
      <alignment horizontal="left" vertical="center"/>
    </xf>
    <xf numFmtId="3" fontId="1" fillId="0" borderId="3" xfId="50" applyNumberFormat="1" applyFont="1" applyFill="1" applyBorder="1" applyAlignment="1" applyProtection="1">
      <alignment vertical="center"/>
    </xf>
    <xf numFmtId="0" fontId="1" fillId="0" borderId="0" xfId="49" applyFill="1" applyBorder="1" applyAlignment="1">
      <alignment horizontal="center" vertical="center"/>
    </xf>
    <xf numFmtId="0" fontId="1" fillId="0" borderId="0" xfId="49" applyNumberFormat="1" applyFill="1" applyBorder="1" applyAlignment="1">
      <alignment vertical="center"/>
    </xf>
    <xf numFmtId="0" fontId="9" fillId="0" borderId="0" xfId="49" applyNumberFormat="1" applyFont="1" applyFill="1" applyBorder="1" applyAlignment="1">
      <alignment horizontal="center" vertical="center" wrapText="1"/>
    </xf>
    <xf numFmtId="176" fontId="10" fillId="0" borderId="0" xfId="53" applyNumberFormat="1" applyFont="1" applyFill="1" applyAlignment="1">
      <alignment horizontal="center" vertical="center"/>
    </xf>
    <xf numFmtId="0" fontId="1" fillId="0" borderId="1" xfId="49" applyNumberFormat="1" applyFont="1" applyFill="1" applyBorder="1" applyAlignment="1">
      <alignment horizontal="right" vertical="center"/>
    </xf>
    <xf numFmtId="0" fontId="4" fillId="0" borderId="3" xfId="50" applyNumberFormat="1" applyFont="1" applyFill="1" applyBorder="1" applyAlignment="1">
      <alignment horizontal="center" vertical="center" wrapText="1"/>
    </xf>
    <xf numFmtId="49" fontId="1" fillId="0" borderId="3" xfId="54" applyNumberFormat="1" applyFont="1" applyFill="1" applyBorder="1" applyAlignment="1" applyProtection="1">
      <alignment horizontal="left" vertical="center" wrapText="1"/>
    </xf>
    <xf numFmtId="3" fontId="1" fillId="0" borderId="3" xfId="52" applyNumberFormat="1" applyBorder="1" applyAlignment="1">
      <alignment horizontal="right" vertical="center"/>
    </xf>
    <xf numFmtId="181" fontId="1" fillId="0" borderId="3" xfId="0" applyNumberFormat="1" applyFont="1" applyFill="1" applyBorder="1" applyAlignment="1">
      <alignment horizontal="right" vertical="center"/>
    </xf>
    <xf numFmtId="3" fontId="6" fillId="0" borderId="3" xfId="53" applyNumberFormat="1" applyFont="1" applyFill="1" applyBorder="1" applyAlignment="1">
      <alignment horizontal="right" vertical="center"/>
    </xf>
    <xf numFmtId="181" fontId="6" fillId="0" borderId="3" xfId="0" applyNumberFormat="1" applyFont="1" applyFill="1" applyBorder="1" applyAlignment="1">
      <alignment horizontal="right" vertical="center"/>
    </xf>
    <xf numFmtId="0" fontId="6" fillId="0" borderId="0" xfId="52" applyFont="1">
      <alignment vertical="center"/>
    </xf>
    <xf numFmtId="0" fontId="1" fillId="0" borderId="0" xfId="49" applyNumberForma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3" fontId="6" fillId="0" borderId="3" xfId="5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1" fillId="0" borderId="3" xfId="50" applyNumberFormat="1" applyFont="1" applyFill="1" applyBorder="1" applyAlignment="1">
      <alignment horizontal="center" vertical="center"/>
    </xf>
    <xf numFmtId="0" fontId="1" fillId="0" borderId="1" xfId="51" applyNumberFormat="1" applyFont="1" applyFill="1" applyBorder="1" applyAlignment="1" applyProtection="1">
      <alignment horizontal="right" vertical="center"/>
    </xf>
    <xf numFmtId="3" fontId="16" fillId="0" borderId="3" xfId="50" applyNumberFormat="1" applyFont="1" applyFill="1" applyBorder="1" applyAlignment="1" applyProtection="1">
      <alignment vertical="center"/>
    </xf>
    <xf numFmtId="3" fontId="16" fillId="0" borderId="3" xfId="50" applyNumberFormat="1" applyFont="1" applyFill="1" applyBorder="1" applyAlignment="1" applyProtection="1">
      <alignment horizontal="left" vertical="center"/>
    </xf>
    <xf numFmtId="0" fontId="18" fillId="0" borderId="0" xfId="0" applyFont="1" applyFill="1" applyBorder="1" applyAlignment="1">
      <alignment vertical="center"/>
    </xf>
    <xf numFmtId="0" fontId="14" fillId="0" borderId="3" xfId="0" applyNumberFormat="1" applyFont="1" applyFill="1" applyBorder="1" applyAlignment="1">
      <alignment horizontal="right" vertical="center"/>
    </xf>
    <xf numFmtId="3" fontId="1" fillId="0" borderId="3" xfId="50" applyNumberFormat="1" applyFont="1" applyFill="1" applyBorder="1" applyAlignment="1" applyProtection="1">
      <alignment horizontal="left" vertical="center" wrapText="1"/>
    </xf>
    <xf numFmtId="3" fontId="1" fillId="0" borderId="3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177" fontId="14" fillId="0" borderId="6" xfId="0" applyNumberFormat="1" applyFont="1" applyFill="1" applyBorder="1" applyAlignment="1">
      <alignment horizontal="right" vertical="center"/>
    </xf>
    <xf numFmtId="181" fontId="14" fillId="0" borderId="3" xfId="0" applyNumberFormat="1" applyFont="1" applyFill="1" applyBorder="1" applyAlignment="1">
      <alignment horizontal="right" vertical="center"/>
    </xf>
    <xf numFmtId="0" fontId="14" fillId="2" borderId="3" xfId="0" applyFont="1" applyFill="1" applyBorder="1" applyAlignment="1">
      <alignment horizontal="left" vertical="center"/>
    </xf>
    <xf numFmtId="177" fontId="14" fillId="0" borderId="3" xfId="0" applyNumberFormat="1" applyFont="1" applyFill="1" applyBorder="1" applyAlignment="1">
      <alignment horizontal="right" vertical="center"/>
    </xf>
    <xf numFmtId="0" fontId="16" fillId="0" borderId="3" xfId="0" applyFont="1" applyFill="1" applyBorder="1" applyAlignment="1">
      <alignment horizontal="left" vertical="center"/>
    </xf>
    <xf numFmtId="177" fontId="16" fillId="0" borderId="3" xfId="0" applyNumberFormat="1" applyFont="1" applyFill="1" applyBorder="1" applyAlignment="1">
      <alignment horizontal="right" vertical="center"/>
    </xf>
    <xf numFmtId="181" fontId="16" fillId="0" borderId="3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 wrapText="1"/>
    </xf>
    <xf numFmtId="177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13" fillId="0" borderId="3" xfId="49" applyNumberFormat="1" applyFont="1" applyBorder="1" applyAlignment="1">
      <alignment horizontal="center" vertical="center" wrapText="1"/>
    </xf>
    <xf numFmtId="0" fontId="16" fillId="0" borderId="3" xfId="0" applyFont="1" applyFill="1" applyBorder="1" applyAlignment="1">
      <alignment vertical="center"/>
    </xf>
    <xf numFmtId="3" fontId="16" fillId="0" borderId="3" xfId="0" applyNumberFormat="1" applyFont="1" applyFill="1" applyBorder="1" applyAlignment="1">
      <alignment horizontal="right" vertical="center"/>
    </xf>
    <xf numFmtId="182" fontId="16" fillId="0" borderId="3" xfId="0" applyNumberFormat="1" applyFont="1" applyFill="1" applyBorder="1" applyAlignment="1">
      <alignment horizontal="right" vertical="center"/>
    </xf>
    <xf numFmtId="0" fontId="14" fillId="0" borderId="3" xfId="0" applyFont="1" applyFill="1" applyBorder="1" applyAlignment="1">
      <alignment vertical="center"/>
    </xf>
    <xf numFmtId="182" fontId="14" fillId="0" borderId="3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2-29日省政府常务会议材料附件" xfId="49"/>
    <cellStyle name="常规 10 11" xfId="50"/>
    <cellStyle name="常规_Sheet1" xfId="51"/>
    <cellStyle name="常规_2015" xfId="52"/>
    <cellStyle name="常规_2007基金预算" xfId="53"/>
    <cellStyle name="常规 10 11 4" xfId="54"/>
    <cellStyle name="千位分隔 4" xfId="55"/>
    <cellStyle name="常规 2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4" topLeftCell="A18" activePane="bottomLeft" state="frozen"/>
      <selection/>
      <selection pane="bottomLeft" activeCell="C25" sqref="C25:C27"/>
    </sheetView>
  </sheetViews>
  <sheetFormatPr defaultColWidth="9.77777777777778" defaultRowHeight="15.6" outlineLevelCol="6"/>
  <cols>
    <col min="1" max="1" width="38.1481481481481" style="1" customWidth="1"/>
    <col min="2" max="2" width="13.7037037037037" style="84" customWidth="1"/>
    <col min="3" max="3" width="12.5" style="84" customWidth="1"/>
    <col min="4" max="4" width="12.962962962963" style="196" customWidth="1"/>
    <col min="5" max="5" width="12.5925925925926" style="196" customWidth="1"/>
    <col min="6" max="16384" width="9.77777777777778" style="1"/>
  </cols>
  <sheetData>
    <row r="1" s="1" customFormat="1" ht="34" customHeight="1" spans="1:6">
      <c r="A1" s="191" t="s">
        <v>0</v>
      </c>
      <c r="B1" s="197"/>
      <c r="C1" s="197"/>
      <c r="D1" s="198"/>
      <c r="E1" s="198"/>
    </row>
    <row r="2" s="1" customFormat="1" ht="31" customHeight="1" spans="1:6">
      <c r="A2" s="199" t="s">
        <v>1</v>
      </c>
      <c r="B2" s="199"/>
      <c r="C2" s="199"/>
      <c r="D2" s="200"/>
      <c r="E2" s="200"/>
    </row>
    <row r="3" s="1" customFormat="1" ht="18" customHeight="1" spans="1:6">
      <c r="A3" s="110"/>
      <c r="B3" s="197"/>
      <c r="C3" s="197"/>
      <c r="D3" s="198"/>
      <c r="E3" s="201" t="s">
        <v>2</v>
      </c>
    </row>
    <row r="4" s="195" customFormat="1" ht="40" customHeight="1" spans="1:6">
      <c r="A4" s="202" t="s">
        <v>3</v>
      </c>
      <c r="B4" s="202" t="s">
        <v>4</v>
      </c>
      <c r="C4" s="202" t="s">
        <v>5</v>
      </c>
      <c r="D4" s="204" t="s">
        <v>6</v>
      </c>
      <c r="E4" s="216" t="s">
        <v>7</v>
      </c>
      <c r="F4" s="1"/>
    </row>
    <row r="5" s="134" customFormat="1" ht="24" customHeight="1" spans="1:6">
      <c r="A5" s="217" t="s">
        <v>8</v>
      </c>
      <c r="B5" s="218">
        <v>97650</v>
      </c>
      <c r="C5" s="218">
        <f>SUM(C6:C19)</f>
        <v>101128</v>
      </c>
      <c r="D5" s="218">
        <f t="shared" ref="D5:D18" si="0">C5/B5*100</f>
        <v>103.561699948797</v>
      </c>
      <c r="E5" s="219">
        <v>-1.79650022334868</v>
      </c>
      <c r="F5" s="195"/>
    </row>
    <row r="6" s="40" customFormat="1" ht="24" customHeight="1" spans="1:6">
      <c r="A6" s="220" t="s">
        <v>9</v>
      </c>
      <c r="B6" s="127">
        <v>36000</v>
      </c>
      <c r="C6" s="127">
        <v>36208</v>
      </c>
      <c r="D6" s="127">
        <f t="shared" si="0"/>
        <v>100.577777777778</v>
      </c>
      <c r="E6" s="221">
        <v>-12.4204823065573</v>
      </c>
      <c r="F6" s="134"/>
    </row>
    <row r="7" s="40" customFormat="1" ht="24" customHeight="1" spans="1:6">
      <c r="A7" s="220" t="s">
        <v>10</v>
      </c>
      <c r="B7" s="127">
        <v>8400</v>
      </c>
      <c r="C7" s="127">
        <v>8470</v>
      </c>
      <c r="D7" s="127">
        <f t="shared" si="0"/>
        <v>100.833333333333</v>
      </c>
      <c r="E7" s="221">
        <v>33.4909377462569</v>
      </c>
    </row>
    <row r="8" s="40" customFormat="1" ht="24" customHeight="1" spans="1:6">
      <c r="A8" s="220" t="s">
        <v>11</v>
      </c>
      <c r="B8" s="127">
        <v>4600</v>
      </c>
      <c r="C8" s="127">
        <v>4687</v>
      </c>
      <c r="D8" s="127">
        <f t="shared" si="0"/>
        <v>101.891304347826</v>
      </c>
      <c r="E8" s="221">
        <v>8.84811890385509</v>
      </c>
    </row>
    <row r="9" s="40" customFormat="1" ht="24" customHeight="1" spans="1:6">
      <c r="A9" s="220" t="s">
        <v>12</v>
      </c>
      <c r="B9" s="127">
        <v>1575</v>
      </c>
      <c r="C9" s="127">
        <v>1575</v>
      </c>
      <c r="D9" s="127">
        <f t="shared" si="0"/>
        <v>100</v>
      </c>
      <c r="E9" s="221">
        <v>-45.102823283374</v>
      </c>
    </row>
    <row r="10" s="40" customFormat="1" ht="24" customHeight="1" spans="1:6">
      <c r="A10" s="220" t="s">
        <v>13</v>
      </c>
      <c r="B10" s="127">
        <v>4250</v>
      </c>
      <c r="C10" s="127">
        <v>4303</v>
      </c>
      <c r="D10" s="127">
        <f t="shared" si="0"/>
        <v>101.247058823529</v>
      </c>
      <c r="E10" s="221">
        <v>-4.61095100864553</v>
      </c>
    </row>
    <row r="11" s="40" customFormat="1" ht="24" customHeight="1" spans="1:6">
      <c r="A11" s="220" t="s">
        <v>14</v>
      </c>
      <c r="B11" s="127">
        <v>5300</v>
      </c>
      <c r="C11" s="127">
        <v>5295</v>
      </c>
      <c r="D11" s="127">
        <f t="shared" si="0"/>
        <v>99.9056603773585</v>
      </c>
      <c r="E11" s="221">
        <v>-5.005382131324</v>
      </c>
    </row>
    <row r="12" s="40" customFormat="1" ht="24" customHeight="1" spans="1:6">
      <c r="A12" s="220" t="s">
        <v>15</v>
      </c>
      <c r="B12" s="127">
        <v>1600</v>
      </c>
      <c r="C12" s="127">
        <v>1626</v>
      </c>
      <c r="D12" s="127">
        <f t="shared" si="0"/>
        <v>101.625</v>
      </c>
      <c r="E12" s="221">
        <v>-25.8887876025524</v>
      </c>
    </row>
    <row r="13" s="40" customFormat="1" ht="24" customHeight="1" spans="1:6">
      <c r="A13" s="220" t="s">
        <v>16</v>
      </c>
      <c r="B13" s="127">
        <v>2900</v>
      </c>
      <c r="C13" s="127">
        <v>2884</v>
      </c>
      <c r="D13" s="127">
        <f t="shared" si="0"/>
        <v>99.448275862069</v>
      </c>
      <c r="E13" s="221">
        <v>42.7016328550223</v>
      </c>
    </row>
    <row r="14" s="40" customFormat="1" ht="24" customHeight="1" spans="1:6">
      <c r="A14" s="220" t="s">
        <v>17</v>
      </c>
      <c r="B14" s="127">
        <v>800</v>
      </c>
      <c r="C14" s="127">
        <v>896</v>
      </c>
      <c r="D14" s="127">
        <f t="shared" si="0"/>
        <v>112</v>
      </c>
      <c r="E14" s="221">
        <v>-84.1612161923281</v>
      </c>
    </row>
    <row r="15" s="40" customFormat="1" ht="24" customHeight="1" spans="1:6">
      <c r="A15" s="220" t="s">
        <v>18</v>
      </c>
      <c r="B15" s="127">
        <v>11094</v>
      </c>
      <c r="C15" s="127">
        <v>11701</v>
      </c>
      <c r="D15" s="127">
        <f t="shared" si="0"/>
        <v>105.471425996034</v>
      </c>
      <c r="E15" s="221">
        <v>-8.46436673707267</v>
      </c>
    </row>
    <row r="16" s="40" customFormat="1" ht="24" customHeight="1" spans="1:6">
      <c r="A16" s="220" t="s">
        <v>19</v>
      </c>
      <c r="B16" s="127">
        <v>9036</v>
      </c>
      <c r="C16" s="127">
        <v>9036</v>
      </c>
      <c r="D16" s="127">
        <f t="shared" si="0"/>
        <v>100</v>
      </c>
      <c r="E16" s="221">
        <v>186.130462317923</v>
      </c>
    </row>
    <row r="17" s="40" customFormat="1" ht="24" customHeight="1" spans="1:7">
      <c r="A17" s="220" t="s">
        <v>20</v>
      </c>
      <c r="B17" s="127">
        <v>12000</v>
      </c>
      <c r="C17" s="127">
        <v>14350</v>
      </c>
      <c r="D17" s="127">
        <f t="shared" si="0"/>
        <v>119.583333333333</v>
      </c>
      <c r="E17" s="221">
        <v>17.7001312335958</v>
      </c>
      <c r="G17" s="134"/>
    </row>
    <row r="18" s="40" customFormat="1" ht="24" customHeight="1" spans="1:7">
      <c r="A18" s="220" t="s">
        <v>21</v>
      </c>
      <c r="B18" s="127">
        <v>95</v>
      </c>
      <c r="C18" s="127">
        <v>97</v>
      </c>
      <c r="D18" s="127">
        <f t="shared" si="0"/>
        <v>102.105263157895</v>
      </c>
      <c r="E18" s="221">
        <v>288</v>
      </c>
      <c r="F18" s="134"/>
    </row>
    <row r="19" s="40" customFormat="1" ht="24" customHeight="1" spans="1:7">
      <c r="A19" s="220" t="s">
        <v>22</v>
      </c>
      <c r="B19" s="127"/>
      <c r="C19" s="127"/>
      <c r="D19" s="218"/>
      <c r="E19" s="221"/>
    </row>
    <row r="20" s="134" customFormat="1" ht="24" customHeight="1" spans="1:7">
      <c r="A20" s="217" t="s">
        <v>23</v>
      </c>
      <c r="B20" s="218">
        <v>19096</v>
      </c>
      <c r="C20" s="218">
        <v>19589</v>
      </c>
      <c r="D20" s="218">
        <f t="shared" ref="D20:D27" si="1">C20/B20*100</f>
        <v>102.581692501047</v>
      </c>
      <c r="E20" s="219">
        <v>-17.7589319450859</v>
      </c>
      <c r="F20" s="40"/>
      <c r="G20" s="40"/>
    </row>
    <row r="21" s="40" customFormat="1" ht="24" customHeight="1" spans="1:7">
      <c r="A21" s="220" t="s">
        <v>24</v>
      </c>
      <c r="B21" s="127">
        <v>3064</v>
      </c>
      <c r="C21" s="127">
        <v>3551</v>
      </c>
      <c r="D21" s="127">
        <f t="shared" si="1"/>
        <v>115.894255874674</v>
      </c>
      <c r="E21" s="221">
        <v>-1.03121516164994</v>
      </c>
    </row>
    <row r="22" s="40" customFormat="1" ht="24" customHeight="1" spans="1:7">
      <c r="A22" s="220" t="s">
        <v>25</v>
      </c>
      <c r="B22" s="127">
        <v>469</v>
      </c>
      <c r="C22" s="127">
        <v>474</v>
      </c>
      <c r="D22" s="127">
        <f t="shared" si="1"/>
        <v>101.066098081023</v>
      </c>
      <c r="E22" s="221">
        <v>127.884615384615</v>
      </c>
      <c r="F22" s="134"/>
      <c r="G22" s="1"/>
    </row>
    <row r="23" s="40" customFormat="1" ht="24" customHeight="1" spans="1:7">
      <c r="A23" s="220" t="s">
        <v>26</v>
      </c>
      <c r="B23" s="127">
        <v>1910</v>
      </c>
      <c r="C23" s="127">
        <v>1910</v>
      </c>
      <c r="D23" s="127">
        <f t="shared" si="1"/>
        <v>100</v>
      </c>
      <c r="E23" s="221">
        <v>67.1041119860017</v>
      </c>
      <c r="F23" s="1"/>
      <c r="G23" s="1"/>
    </row>
    <row r="24" s="40" customFormat="1" ht="24" customHeight="1" spans="1:7">
      <c r="A24" s="220" t="s">
        <v>27</v>
      </c>
      <c r="B24" s="127"/>
      <c r="C24" s="127"/>
      <c r="D24" s="127"/>
      <c r="E24" s="221"/>
      <c r="F24" s="1"/>
      <c r="G24" s="1"/>
    </row>
    <row r="25" s="40" customFormat="1" ht="24" customHeight="1" spans="1:7">
      <c r="A25" s="220" t="s">
        <v>28</v>
      </c>
      <c r="B25" s="127">
        <v>12465</v>
      </c>
      <c r="C25" s="127">
        <v>12466</v>
      </c>
      <c r="D25" s="127">
        <f t="shared" si="1"/>
        <v>100.008022462896</v>
      </c>
      <c r="E25" s="221">
        <v>-26.1449137982108</v>
      </c>
      <c r="F25" s="1"/>
      <c r="G25" s="1"/>
    </row>
    <row r="26" s="134" customFormat="1" ht="24" customHeight="1" spans="1:7">
      <c r="A26" s="220" t="s">
        <v>29</v>
      </c>
      <c r="B26" s="127">
        <v>1156</v>
      </c>
      <c r="C26" s="127">
        <v>1156</v>
      </c>
      <c r="D26" s="127">
        <f t="shared" si="1"/>
        <v>100</v>
      </c>
      <c r="E26" s="221">
        <v>131.663326653307</v>
      </c>
      <c r="F26" s="1"/>
      <c r="G26" s="1"/>
    </row>
    <row r="27" s="134" customFormat="1" ht="24" customHeight="1" spans="1:7">
      <c r="A27" s="220" t="s">
        <v>30</v>
      </c>
      <c r="B27" s="127">
        <v>32</v>
      </c>
      <c r="C27" s="127">
        <v>32</v>
      </c>
      <c r="D27" s="127">
        <f t="shared" si="1"/>
        <v>100</v>
      </c>
      <c r="E27" s="221">
        <v>1500</v>
      </c>
      <c r="F27" s="1"/>
      <c r="G27" s="1"/>
    </row>
    <row r="28" s="134" customFormat="1" ht="24" customHeight="1" spans="1:7">
      <c r="A28" s="220" t="s">
        <v>31</v>
      </c>
      <c r="B28" s="127"/>
      <c r="C28" s="127"/>
      <c r="D28" s="127"/>
      <c r="E28" s="221"/>
      <c r="F28" s="1"/>
    </row>
    <row r="29" s="215" customFormat="1" ht="24" customHeight="1" spans="1:7">
      <c r="A29" s="217" t="s">
        <v>32</v>
      </c>
      <c r="B29" s="218">
        <v>116746</v>
      </c>
      <c r="C29" s="218">
        <v>120717</v>
      </c>
      <c r="D29" s="218">
        <f>C29/B29*100</f>
        <v>103.401401332808</v>
      </c>
      <c r="E29" s="219">
        <v>-4.70331817669385</v>
      </c>
    </row>
    <row r="30" s="1" customFormat="1" spans="1:7">
      <c r="B30" s="84"/>
      <c r="C30" s="84"/>
      <c r="D30" s="196"/>
      <c r="E30" s="196"/>
    </row>
    <row r="31" s="1" customFormat="1" spans="1:7">
      <c r="B31" s="84"/>
      <c r="C31" s="84"/>
      <c r="D31" s="196"/>
      <c r="E31" s="196"/>
    </row>
    <row r="32" s="1" customFormat="1" spans="1:7">
      <c r="B32" s="84"/>
      <c r="C32" s="222"/>
      <c r="D32" s="196"/>
      <c r="E32" s="196"/>
    </row>
    <row r="33" s="1" customFormat="1" spans="2:5">
      <c r="B33" s="84"/>
      <c r="C33" s="84"/>
      <c r="D33" s="196"/>
      <c r="E33" s="196"/>
    </row>
    <row r="34" s="1" customFormat="1" spans="2:5">
      <c r="B34" s="84"/>
      <c r="C34" s="84"/>
      <c r="D34" s="196"/>
      <c r="E34" s="196"/>
    </row>
    <row r="35" s="1" customFormat="1" spans="2:5">
      <c r="B35" s="84"/>
      <c r="C35" s="84"/>
      <c r="D35" s="196"/>
      <c r="E35" s="196"/>
    </row>
    <row r="36" s="1" customFormat="1" spans="2:5">
      <c r="B36" s="84"/>
      <c r="C36" s="222"/>
      <c r="D36" s="196"/>
      <c r="E36" s="196"/>
    </row>
    <row r="37" s="1" customFormat="1" spans="2:5">
      <c r="B37" s="84"/>
      <c r="C37" s="222"/>
      <c r="D37" s="196"/>
      <c r="E37" s="196"/>
    </row>
  </sheetData>
  <mergeCells count="1">
    <mergeCell ref="A2:E2"/>
  </mergeCells>
  <printOptions horizontalCentered="1"/>
  <pageMargins left="0.550694444444444" right="0.550694444444444" top="1" bottom="1" header="0.5" footer="0.5"/>
  <pageSetup paperSize="9" scale="9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opLeftCell="A7" workbookViewId="0">
      <selection activeCell="A15" sqref="A15"/>
    </sheetView>
  </sheetViews>
  <sheetFormatPr defaultColWidth="10" defaultRowHeight="15.6" outlineLevelCol="6"/>
  <cols>
    <col min="1" max="1" width="30.0925925925926" style="3" customWidth="1"/>
    <col min="2" max="2" width="18.6296296296296" style="3" customWidth="1"/>
    <col min="3" max="3" width="18.212962962963" style="3" customWidth="1"/>
    <col min="4" max="4" width="20.212962962963" style="3" customWidth="1"/>
    <col min="5" max="6" width="10" style="13"/>
    <col min="7" max="7" width="18.3333333333333" style="13" customWidth="1"/>
    <col min="8" max="8" width="10" style="13"/>
    <col min="9" max="9" width="19" style="13" customWidth="1"/>
    <col min="10" max="16384" width="10" style="13"/>
  </cols>
  <sheetData>
    <row r="1" s="13" customFormat="1" ht="24" customHeight="1" spans="1:7">
      <c r="A1" s="2" t="s">
        <v>198</v>
      </c>
      <c r="B1" s="3"/>
      <c r="C1" s="3"/>
      <c r="D1" s="3"/>
    </row>
    <row r="2" s="13" customFormat="1" ht="28" customHeight="1" spans="1:7">
      <c r="A2" s="69" t="s">
        <v>199</v>
      </c>
      <c r="B2" s="69"/>
      <c r="C2" s="69"/>
      <c r="D2" s="69"/>
    </row>
    <row r="3" s="13" customFormat="1" ht="27" customHeight="1" spans="1:7">
      <c r="A3" s="3"/>
      <c r="B3" s="15"/>
      <c r="C3" s="15"/>
      <c r="D3" s="5" t="s">
        <v>2</v>
      </c>
    </row>
    <row r="4" s="14" customFormat="1" ht="33" customHeight="1" spans="1:7">
      <c r="A4" s="6" t="s">
        <v>63</v>
      </c>
      <c r="B4" s="7" t="s">
        <v>200</v>
      </c>
      <c r="C4" s="7" t="s">
        <v>201</v>
      </c>
      <c r="D4" s="16" t="s">
        <v>178</v>
      </c>
    </row>
    <row r="5" s="13" customFormat="1" ht="25.05" customHeight="1" spans="1:7">
      <c r="A5" s="17" t="s">
        <v>202</v>
      </c>
      <c r="B5" s="18">
        <v>25001</v>
      </c>
      <c r="C5" s="18">
        <v>30341</v>
      </c>
      <c r="D5" s="19">
        <v>1.214</v>
      </c>
    </row>
    <row r="6" s="13" customFormat="1" ht="24" customHeight="1" spans="1:7">
      <c r="A6" s="20"/>
      <c r="B6" s="18"/>
      <c r="C6" s="18"/>
      <c r="D6" s="19"/>
    </row>
    <row r="7" s="13" customFormat="1" ht="24" customHeight="1" spans="1:7">
      <c r="A7" s="20"/>
      <c r="B7" s="18"/>
      <c r="C7" s="18"/>
      <c r="D7" s="19"/>
    </row>
    <row r="8" s="13" customFormat="1" ht="24" customHeight="1" spans="1:7">
      <c r="A8" s="20"/>
      <c r="B8" s="18"/>
      <c r="C8" s="18"/>
      <c r="D8" s="19"/>
    </row>
    <row r="9" s="13" customFormat="1" ht="24" customHeight="1" spans="1:7">
      <c r="A9" s="160"/>
      <c r="B9" s="18"/>
      <c r="C9" s="18"/>
      <c r="D9" s="19"/>
    </row>
    <row r="10" s="13" customFormat="1" ht="24" customHeight="1" spans="1:7">
      <c r="A10" s="17"/>
      <c r="B10" s="18"/>
      <c r="C10" s="18"/>
      <c r="D10" s="19"/>
    </row>
    <row r="11" s="13" customFormat="1" ht="24" customHeight="1" spans="1:7">
      <c r="A11" s="17"/>
      <c r="B11" s="18"/>
      <c r="C11" s="18"/>
      <c r="D11" s="19"/>
      <c r="G11" s="21"/>
    </row>
    <row r="12" s="13" customFormat="1" ht="24" customHeight="1" spans="1:7">
      <c r="A12" s="17"/>
      <c r="B12" s="18"/>
      <c r="C12" s="18"/>
      <c r="D12" s="22"/>
    </row>
    <row r="13" s="13" customFormat="1" ht="24" customHeight="1" spans="1:7">
      <c r="A13" s="23" t="s">
        <v>203</v>
      </c>
      <c r="B13" s="24">
        <v>25001</v>
      </c>
      <c r="C13" s="24">
        <v>30341</v>
      </c>
      <c r="D13" s="161">
        <v>1.214</v>
      </c>
    </row>
    <row r="14" s="13" customFormat="1" ht="32" customHeight="1" spans="1:7">
      <c r="A14" s="26"/>
      <c r="B14" s="27"/>
      <c r="C14" s="27"/>
      <c r="D14" s="28"/>
    </row>
    <row r="15" s="13" customFormat="1" ht="28" customHeight="1" spans="1:7">
      <c r="A15" s="2" t="s">
        <v>204</v>
      </c>
      <c r="B15" s="3"/>
      <c r="C15" s="3"/>
      <c r="D15" s="3"/>
    </row>
    <row r="16" s="13" customFormat="1" ht="34" customHeight="1" spans="1:7">
      <c r="A16" s="69" t="s">
        <v>205</v>
      </c>
      <c r="B16" s="69"/>
      <c r="C16" s="69"/>
      <c r="D16" s="69"/>
      <c r="G16" s="21"/>
    </row>
    <row r="17" s="13" customFormat="1" ht="25" customHeight="1" spans="1:4">
      <c r="A17" s="3"/>
      <c r="B17" s="3"/>
      <c r="C17" s="3"/>
      <c r="D17" s="5" t="s">
        <v>2</v>
      </c>
    </row>
    <row r="18" s="14" customFormat="1" ht="36" customHeight="1" spans="1:4">
      <c r="A18" s="6" t="s">
        <v>63</v>
      </c>
      <c r="B18" s="7" t="s">
        <v>200</v>
      </c>
      <c r="C18" s="7" t="s">
        <v>201</v>
      </c>
      <c r="D18" s="16" t="s">
        <v>178</v>
      </c>
    </row>
    <row r="19" s="13" customFormat="1" ht="25.05" customHeight="1" spans="1:4">
      <c r="A19" s="20" t="s">
        <v>202</v>
      </c>
      <c r="B19" s="18">
        <v>17353</v>
      </c>
      <c r="C19" s="18">
        <v>19041</v>
      </c>
      <c r="D19" s="19">
        <v>1.097</v>
      </c>
    </row>
    <row r="20" s="13" customFormat="1" ht="25.05" customHeight="1" spans="1:4">
      <c r="A20" s="29"/>
      <c r="B20" s="18"/>
      <c r="C20" s="18"/>
      <c r="D20" s="30"/>
    </row>
    <row r="21" s="13" customFormat="1" ht="25.05" customHeight="1" spans="1:4">
      <c r="A21" s="29"/>
      <c r="B21" s="18"/>
      <c r="C21" s="18"/>
      <c r="D21" s="30"/>
    </row>
    <row r="22" s="13" customFormat="1" ht="25.05" customHeight="1" spans="1:4">
      <c r="A22" s="29"/>
      <c r="B22" s="18"/>
      <c r="C22" s="18"/>
      <c r="D22" s="30"/>
    </row>
    <row r="23" s="13" customFormat="1" ht="25.05" customHeight="1" spans="1:4">
      <c r="A23" s="29"/>
      <c r="B23" s="18"/>
      <c r="C23" s="18"/>
      <c r="D23" s="30"/>
    </row>
    <row r="24" s="13" customFormat="1" ht="25.05" customHeight="1" spans="1:4">
      <c r="A24" s="29"/>
      <c r="B24" s="18"/>
      <c r="C24" s="18"/>
      <c r="D24" s="30"/>
    </row>
    <row r="25" s="13" customFormat="1" ht="25.05" customHeight="1" spans="1:4">
      <c r="A25" s="17"/>
      <c r="B25" s="18"/>
      <c r="C25" s="18"/>
      <c r="D25" s="30"/>
    </row>
    <row r="26" s="13" customFormat="1" ht="25.05" customHeight="1" spans="1:4">
      <c r="A26" s="23" t="s">
        <v>206</v>
      </c>
      <c r="B26" s="24">
        <v>17353</v>
      </c>
      <c r="C26" s="24">
        <v>19041</v>
      </c>
      <c r="D26" s="25">
        <v>1.097</v>
      </c>
    </row>
  </sheetData>
  <mergeCells count="2">
    <mergeCell ref="A2:D2"/>
    <mergeCell ref="A16:D16"/>
  </mergeCells>
  <printOptions horizontalCentered="1"/>
  <pageMargins left="0.511805555555556" right="0.511805555555556" top="1" bottom="1" header="0.5" footer="0.5"/>
  <pageSetup paperSize="9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6" sqref="A6"/>
    </sheetView>
  </sheetViews>
  <sheetFormatPr defaultColWidth="10" defaultRowHeight="15.6" outlineLevelCol="4"/>
  <cols>
    <col min="1" max="1" width="52.4537037037037" style="1" customWidth="1"/>
    <col min="2" max="2" width="30" style="1" customWidth="1"/>
    <col min="3" max="16384" width="10" style="1"/>
  </cols>
  <sheetData>
    <row r="1" s="1" customFormat="1" ht="27" customHeight="1" spans="1:5">
      <c r="A1" s="2" t="s">
        <v>207</v>
      </c>
      <c r="B1" s="3"/>
    </row>
    <row r="2" s="1" customFormat="1" ht="45" customHeight="1" spans="1:5">
      <c r="A2" s="69" t="s">
        <v>208</v>
      </c>
      <c r="B2" s="69"/>
    </row>
    <row r="3" s="1" customFormat="1" ht="28" customHeight="1" spans="1:5">
      <c r="A3" s="3"/>
      <c r="B3" s="5" t="s">
        <v>2</v>
      </c>
    </row>
    <row r="4" s="1" customFormat="1" ht="43" customHeight="1" spans="1:5">
      <c r="A4" s="6" t="s">
        <v>63</v>
      </c>
      <c r="B4" s="7" t="s">
        <v>158</v>
      </c>
    </row>
    <row r="5" s="1" customFormat="1" ht="35" customHeight="1" spans="1:5">
      <c r="A5" s="8" t="s">
        <v>209</v>
      </c>
      <c r="B5" s="9">
        <v>19041</v>
      </c>
    </row>
    <row r="6" s="1" customFormat="1" ht="35" customHeight="1" spans="1:5">
      <c r="A6" s="10" t="s">
        <v>210</v>
      </c>
      <c r="B6" s="11">
        <v>18940</v>
      </c>
    </row>
    <row r="7" s="1" customFormat="1" ht="35" customHeight="1" spans="1:5">
      <c r="A7" s="10" t="s">
        <v>211</v>
      </c>
      <c r="B7" s="11">
        <v>16659</v>
      </c>
    </row>
    <row r="8" s="1" customFormat="1" ht="35" customHeight="1" spans="1:5">
      <c r="A8" s="10" t="s">
        <v>212</v>
      </c>
      <c r="B8" s="11">
        <v>2281</v>
      </c>
    </row>
    <row r="9" s="1" customFormat="1" ht="35" customHeight="1" spans="1:5">
      <c r="A9" s="10" t="s">
        <v>213</v>
      </c>
      <c r="B9" s="11">
        <v>24</v>
      </c>
      <c r="E9" s="12"/>
    </row>
    <row r="10" s="1" customFormat="1" ht="35" customHeight="1" spans="1:5">
      <c r="A10" s="10" t="s">
        <v>214</v>
      </c>
      <c r="B10" s="11">
        <v>77</v>
      </c>
    </row>
    <row r="11" s="1" customFormat="1" ht="35" customHeight="1" spans="1:5">
      <c r="A11" s="10"/>
      <c r="B11" s="11"/>
    </row>
    <row r="12" s="1" customFormat="1" ht="27" customHeight="1"/>
  </sheetData>
  <mergeCells count="1">
    <mergeCell ref="A2:B2"/>
  </mergeCells>
  <printOptions horizontalCentered="1"/>
  <pageMargins left="0.550694444444444" right="0.550694444444444" top="1" bottom="1" header="0.5" footer="0.5"/>
  <pageSetup paperSize="9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zoomScale="85" zoomScaleNormal="85" workbookViewId="0">
      <selection activeCell="A5" sqref="A5"/>
    </sheetView>
  </sheetViews>
  <sheetFormatPr defaultColWidth="10" defaultRowHeight="15.6" outlineLevelCol="4"/>
  <cols>
    <col min="1" max="1" width="27.712962962963" style="108" customWidth="1"/>
    <col min="2" max="2" width="17.4907407407407" style="108" customWidth="1"/>
    <col min="3" max="3" width="19.037037037037" style="108" customWidth="1"/>
    <col min="4" max="4" width="19.9074074074074" style="108" customWidth="1"/>
    <col min="5" max="5" width="13.1481481481481" style="108" customWidth="1"/>
    <col min="6" max="16384" width="10" style="108"/>
  </cols>
  <sheetData>
    <row r="1" s="108" customFormat="1" ht="30" customHeight="1" spans="1:5">
      <c r="A1" s="2" t="s">
        <v>215</v>
      </c>
      <c r="B1" s="151"/>
      <c r="C1" s="151"/>
      <c r="D1" s="151"/>
    </row>
    <row r="2" s="150" customFormat="1" ht="63" customHeight="1" spans="1:5">
      <c r="A2" s="152" t="s">
        <v>216</v>
      </c>
      <c r="B2" s="152"/>
      <c r="C2" s="152"/>
      <c r="D2" s="152"/>
    </row>
    <row r="3" s="108" customFormat="1" ht="21" customHeight="1" spans="1:5">
      <c r="A3" s="151"/>
      <c r="B3" s="151"/>
      <c r="C3" s="151"/>
      <c r="D3" s="153" t="s">
        <v>2</v>
      </c>
    </row>
    <row r="4" s="108" customFormat="1" ht="44" customHeight="1" spans="1:5">
      <c r="A4" s="154" t="s">
        <v>3</v>
      </c>
      <c r="B4" s="154" t="s">
        <v>125</v>
      </c>
      <c r="C4" s="154" t="s">
        <v>217</v>
      </c>
      <c r="D4" s="154" t="s">
        <v>218</v>
      </c>
      <c r="E4" s="155"/>
    </row>
    <row r="5" s="108" customFormat="1" ht="44" customHeight="1" spans="1:5">
      <c r="A5" s="156" t="s">
        <v>219</v>
      </c>
      <c r="B5" s="157">
        <f t="shared" ref="B5:B11" si="0">C5+D5</f>
        <v>871106</v>
      </c>
      <c r="C5" s="158">
        <v>97023</v>
      </c>
      <c r="D5" s="158">
        <v>774083</v>
      </c>
    </row>
    <row r="6" s="108" customFormat="1" ht="44" customHeight="1" spans="1:5">
      <c r="A6" s="156" t="s">
        <v>220</v>
      </c>
      <c r="B6" s="157">
        <f t="shared" si="0"/>
        <v>119800</v>
      </c>
      <c r="C6" s="159">
        <v>0</v>
      </c>
      <c r="D6" s="159">
        <v>119800</v>
      </c>
    </row>
    <row r="7" s="108" customFormat="1" ht="44" customHeight="1" spans="1:5">
      <c r="A7" s="156" t="s">
        <v>221</v>
      </c>
      <c r="B7" s="157">
        <f t="shared" si="0"/>
        <v>151600</v>
      </c>
      <c r="C7" s="159">
        <f>C8+C9</f>
        <v>9200</v>
      </c>
      <c r="D7" s="159">
        <f>D8+D9</f>
        <v>142400</v>
      </c>
    </row>
    <row r="8" s="108" customFormat="1" ht="44" customHeight="1" spans="1:5">
      <c r="A8" s="156" t="s">
        <v>222</v>
      </c>
      <c r="B8" s="157">
        <f t="shared" si="0"/>
        <v>31800</v>
      </c>
      <c r="C8" s="159">
        <v>9200</v>
      </c>
      <c r="D8" s="159">
        <v>22600</v>
      </c>
    </row>
    <row r="9" s="108" customFormat="1" ht="44" customHeight="1" spans="1:5">
      <c r="A9" s="156" t="s">
        <v>223</v>
      </c>
      <c r="B9" s="157">
        <f t="shared" si="0"/>
        <v>119800</v>
      </c>
      <c r="C9" s="159">
        <v>0</v>
      </c>
      <c r="D9" s="159">
        <v>119800</v>
      </c>
    </row>
    <row r="10" s="108" customFormat="1" ht="44" customHeight="1" spans="1:5">
      <c r="A10" s="156" t="s">
        <v>224</v>
      </c>
      <c r="B10" s="157">
        <f t="shared" si="0"/>
        <v>862658.8</v>
      </c>
      <c r="C10" s="158">
        <v>94672</v>
      </c>
      <c r="D10" s="158">
        <v>767986.8</v>
      </c>
    </row>
    <row r="11" s="108" customFormat="1" ht="44" customHeight="1" spans="1:5">
      <c r="A11" s="156" t="s">
        <v>225</v>
      </c>
      <c r="B11" s="157">
        <f t="shared" si="0"/>
        <v>862658.8</v>
      </c>
      <c r="C11" s="158">
        <v>94672</v>
      </c>
      <c r="D11" s="158">
        <v>767986.8</v>
      </c>
    </row>
    <row r="12" s="108" customFormat="1" spans="1:5">
      <c r="A12" s="151"/>
      <c r="B12" s="151"/>
      <c r="C12" s="151"/>
      <c r="D12" s="151"/>
    </row>
    <row r="13" s="108" customFormat="1" spans="1:5">
      <c r="A13" s="151"/>
      <c r="B13" s="151"/>
      <c r="C13" s="151"/>
      <c r="D13" s="151"/>
    </row>
    <row r="14" s="108" customFormat="1" spans="1:5">
      <c r="A14" s="151"/>
      <c r="B14" s="151"/>
      <c r="C14" s="151"/>
      <c r="D14" s="151"/>
    </row>
    <row r="15" s="108" customFormat="1" spans="1:5">
      <c r="A15" s="151"/>
      <c r="B15" s="151"/>
      <c r="C15" s="151"/>
      <c r="D15" s="151"/>
    </row>
    <row r="16" s="108" customFormat="1" spans="1:5">
      <c r="A16" s="151"/>
      <c r="B16" s="151"/>
      <c r="C16" s="151"/>
      <c r="D16" s="151"/>
    </row>
  </sheetData>
  <mergeCells count="1">
    <mergeCell ref="A2:D2"/>
  </mergeCells>
  <printOptions horizontalCentered="1"/>
  <pageMargins left="0.590277777777778" right="0.590277777777778" top="1" bottom="1" header="0.5" footer="0.5"/>
  <pageSetup paperSize="9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5"/>
  <sheetViews>
    <sheetView topLeftCell="A18" workbookViewId="0">
      <selection activeCell="C25" sqref="C25"/>
    </sheetView>
  </sheetViews>
  <sheetFormatPr defaultColWidth="9.77777777777778" defaultRowHeight="15.6"/>
  <cols>
    <col min="1" max="1" width="36.6666666666667" style="1" customWidth="1"/>
    <col min="2" max="2" width="16.0462962962963" style="1" customWidth="1"/>
    <col min="3" max="3" width="16.3425925925926" style="1" customWidth="1"/>
    <col min="4" max="4" width="23.1111111111111" style="1" customWidth="1"/>
    <col min="5" max="5" width="10.8333333333333" style="143"/>
    <col min="6" max="6" width="12.037037037037" style="1"/>
    <col min="7" max="7" width="9.77777777777778" style="144"/>
    <col min="8" max="16384" width="9.77777777777778" style="1"/>
  </cols>
  <sheetData>
    <row r="1" s="1" customFormat="1" ht="29" customHeight="1" spans="1:7">
      <c r="A1" s="33" t="s">
        <v>226</v>
      </c>
      <c r="E1" s="143"/>
      <c r="G1" s="144"/>
    </row>
    <row r="2" s="1" customFormat="1" ht="29" customHeight="1" spans="1:7">
      <c r="A2" s="39" t="s">
        <v>227</v>
      </c>
      <c r="B2" s="39"/>
      <c r="C2" s="39"/>
      <c r="D2" s="39"/>
      <c r="E2" s="143"/>
      <c r="G2" s="144"/>
    </row>
    <row r="3" s="1" customFormat="1" ht="21" customHeight="1" spans="1:7">
      <c r="D3" s="41" t="s">
        <v>2</v>
      </c>
      <c r="E3" s="143"/>
      <c r="G3" s="144"/>
    </row>
    <row r="4" s="40" customFormat="1" ht="36" customHeight="1" spans="1:7">
      <c r="A4" s="42" t="s">
        <v>228</v>
      </c>
      <c r="B4" s="16" t="s">
        <v>201</v>
      </c>
      <c r="C4" s="16" t="s">
        <v>229</v>
      </c>
      <c r="D4" s="16" t="s">
        <v>230</v>
      </c>
      <c r="E4" s="145"/>
      <c r="F4" s="146"/>
      <c r="G4" s="84"/>
    </row>
    <row r="5" s="40" customFormat="1" ht="24" customHeight="1" spans="1:7">
      <c r="A5" s="38" t="s">
        <v>8</v>
      </c>
      <c r="B5" s="147">
        <f>SUM(B6:B19)</f>
        <v>101128</v>
      </c>
      <c r="C5" s="147">
        <f>SUM(C6:C18)</f>
        <v>106808</v>
      </c>
      <c r="D5" s="99">
        <f t="shared" ref="D5:D18" si="0">(C5-B5)/B5*100</f>
        <v>5.6166442528281</v>
      </c>
      <c r="E5" s="145"/>
      <c r="F5" s="146"/>
      <c r="G5" s="84"/>
    </row>
    <row r="6" s="40" customFormat="1" ht="24" customHeight="1" spans="1:7">
      <c r="A6" s="10" t="s">
        <v>9</v>
      </c>
      <c r="B6" s="148">
        <v>36208</v>
      </c>
      <c r="C6" s="148">
        <v>39807</v>
      </c>
      <c r="D6" s="93">
        <f t="shared" si="0"/>
        <v>9.93979231109147</v>
      </c>
      <c r="E6" s="145"/>
      <c r="F6" s="146"/>
      <c r="G6" s="84"/>
    </row>
    <row r="7" s="40" customFormat="1" ht="24" customHeight="1" spans="1:7">
      <c r="A7" s="10" t="s">
        <v>10</v>
      </c>
      <c r="B7" s="148">
        <v>8470</v>
      </c>
      <c r="C7" s="148">
        <v>8809</v>
      </c>
      <c r="D7" s="93">
        <f t="shared" si="0"/>
        <v>4.00236127508855</v>
      </c>
      <c r="E7" s="145"/>
      <c r="F7" s="146"/>
      <c r="G7" s="84"/>
    </row>
    <row r="8" s="40" customFormat="1" ht="24" customHeight="1" spans="1:7">
      <c r="A8" s="10" t="s">
        <v>11</v>
      </c>
      <c r="B8" s="148">
        <v>4687</v>
      </c>
      <c r="C8" s="148">
        <v>4874</v>
      </c>
      <c r="D8" s="93">
        <f t="shared" si="0"/>
        <v>3.98975890761681</v>
      </c>
      <c r="E8" s="145"/>
      <c r="F8" s="146"/>
      <c r="G8" s="84"/>
    </row>
    <row r="9" s="40" customFormat="1" ht="24" customHeight="1" spans="1:7">
      <c r="A9" s="10" t="s">
        <v>12</v>
      </c>
      <c r="B9" s="148">
        <v>1575</v>
      </c>
      <c r="C9" s="148">
        <v>1638</v>
      </c>
      <c r="D9" s="93">
        <f t="shared" si="0"/>
        <v>4</v>
      </c>
      <c r="E9" s="145"/>
      <c r="F9" s="146"/>
      <c r="G9" s="84"/>
    </row>
    <row r="10" s="40" customFormat="1" ht="24" customHeight="1" spans="1:7">
      <c r="A10" s="10" t="s">
        <v>13</v>
      </c>
      <c r="B10" s="148">
        <v>4303</v>
      </c>
      <c r="C10" s="148">
        <v>4726</v>
      </c>
      <c r="D10" s="93">
        <f t="shared" si="0"/>
        <v>9.83035091796421</v>
      </c>
      <c r="E10" s="145"/>
      <c r="F10" s="146"/>
      <c r="G10" s="84"/>
    </row>
    <row r="11" s="40" customFormat="1" ht="24" customHeight="1" spans="1:7">
      <c r="A11" s="10" t="s">
        <v>14</v>
      </c>
      <c r="B11" s="148">
        <v>5295</v>
      </c>
      <c r="C11" s="148">
        <v>5872</v>
      </c>
      <c r="D11" s="93">
        <f t="shared" si="0"/>
        <v>10.8970727101039</v>
      </c>
      <c r="E11" s="145"/>
      <c r="F11" s="146"/>
      <c r="G11" s="84"/>
    </row>
    <row r="12" s="40" customFormat="1" ht="24" customHeight="1" spans="1:7">
      <c r="A12" s="10" t="s">
        <v>15</v>
      </c>
      <c r="B12" s="148">
        <v>1626</v>
      </c>
      <c r="C12" s="148">
        <v>1691</v>
      </c>
      <c r="D12" s="93">
        <f t="shared" si="0"/>
        <v>3.99753997539975</v>
      </c>
      <c r="E12" s="145"/>
      <c r="F12" s="146"/>
      <c r="G12" s="84"/>
    </row>
    <row r="13" s="40" customFormat="1" ht="24" customHeight="1" spans="1:7">
      <c r="A13" s="10" t="s">
        <v>16</v>
      </c>
      <c r="B13" s="148">
        <v>2884</v>
      </c>
      <c r="C13" s="148">
        <v>2687</v>
      </c>
      <c r="D13" s="93">
        <f t="shared" si="0"/>
        <v>-6.83079056865465</v>
      </c>
      <c r="E13" s="145"/>
      <c r="F13" s="146"/>
      <c r="G13" s="84"/>
    </row>
    <row r="14" s="40" customFormat="1" ht="24" customHeight="1" spans="1:7">
      <c r="A14" s="10" t="s">
        <v>17</v>
      </c>
      <c r="B14" s="148">
        <v>896</v>
      </c>
      <c r="C14" s="148">
        <v>1032</v>
      </c>
      <c r="D14" s="93">
        <f t="shared" si="0"/>
        <v>15.1785714285714</v>
      </c>
      <c r="E14" s="145"/>
      <c r="F14" s="146"/>
      <c r="G14" s="84"/>
    </row>
    <row r="15" s="40" customFormat="1" ht="24" customHeight="1" spans="1:7">
      <c r="A15" s="10" t="s">
        <v>18</v>
      </c>
      <c r="B15" s="148">
        <v>11701</v>
      </c>
      <c r="C15" s="148">
        <v>12169</v>
      </c>
      <c r="D15" s="93">
        <f t="shared" si="0"/>
        <v>3.99965814887616</v>
      </c>
      <c r="E15" s="145"/>
      <c r="F15" s="146"/>
      <c r="G15" s="84"/>
    </row>
    <row r="16" s="40" customFormat="1" ht="24" customHeight="1" spans="1:7">
      <c r="A16" s="10" t="s">
        <v>19</v>
      </c>
      <c r="B16" s="148">
        <v>9036</v>
      </c>
      <c r="C16" s="148">
        <v>9855</v>
      </c>
      <c r="D16" s="93">
        <f t="shared" si="0"/>
        <v>9.06374501992032</v>
      </c>
      <c r="E16" s="145"/>
      <c r="F16" s="146"/>
      <c r="G16" s="84"/>
    </row>
    <row r="17" s="40" customFormat="1" ht="24" customHeight="1" spans="1:17">
      <c r="A17" s="10" t="s">
        <v>20</v>
      </c>
      <c r="B17" s="148">
        <v>14350</v>
      </c>
      <c r="C17" s="148">
        <v>13547</v>
      </c>
      <c r="D17" s="93">
        <f t="shared" si="0"/>
        <v>-5.59581881533101</v>
      </c>
      <c r="E17" s="145"/>
      <c r="G17" s="84"/>
    </row>
    <row r="18" s="40" customFormat="1" ht="24" customHeight="1" spans="1:17">
      <c r="A18" s="10" t="s">
        <v>21</v>
      </c>
      <c r="B18" s="148">
        <v>97</v>
      </c>
      <c r="C18" s="148">
        <v>101</v>
      </c>
      <c r="D18" s="93">
        <f t="shared" si="0"/>
        <v>4.12371134020619</v>
      </c>
      <c r="E18" s="145"/>
      <c r="G18" s="84"/>
    </row>
    <row r="19" s="40" customFormat="1" ht="24" customHeight="1" spans="1:17">
      <c r="A19" s="10" t="s">
        <v>22</v>
      </c>
      <c r="B19" s="148"/>
      <c r="C19" s="148"/>
      <c r="D19" s="99"/>
      <c r="E19" s="145"/>
      <c r="G19" s="84"/>
    </row>
    <row r="20" s="40" customFormat="1" ht="24" customHeight="1" spans="1:17">
      <c r="A20" s="38" t="s">
        <v>23</v>
      </c>
      <c r="B20" s="147">
        <f>SUM(B21:B28)</f>
        <v>19589</v>
      </c>
      <c r="C20" s="147">
        <f>SUM(C21:C28)</f>
        <v>18732</v>
      </c>
      <c r="D20" s="99">
        <f t="shared" ref="D20:D26" si="1">(C20-B20)/B20*100</f>
        <v>-4.37490428301598</v>
      </c>
      <c r="E20" s="145"/>
      <c r="G20" s="84"/>
    </row>
    <row r="21" s="40" customFormat="1" ht="24" customHeight="1" spans="1:17">
      <c r="A21" s="10" t="s">
        <v>24</v>
      </c>
      <c r="B21" s="127">
        <v>3551</v>
      </c>
      <c r="C21" s="148">
        <v>3890</v>
      </c>
      <c r="D21" s="93">
        <f t="shared" si="1"/>
        <v>9.54660658969304</v>
      </c>
      <c r="E21" s="145"/>
      <c r="G21" s="84"/>
    </row>
    <row r="22" s="40" customFormat="1" ht="24" customHeight="1" spans="1:17">
      <c r="A22" s="10" t="s">
        <v>25</v>
      </c>
      <c r="B22" s="127">
        <v>474</v>
      </c>
      <c r="C22" s="148">
        <v>501</v>
      </c>
      <c r="D22" s="93">
        <f t="shared" si="1"/>
        <v>5.69620253164557</v>
      </c>
      <c r="E22" s="145"/>
      <c r="G22" s="84"/>
    </row>
    <row r="23" s="40" customFormat="1" ht="24" customHeight="1" spans="1:17">
      <c r="A23" s="10" t="s">
        <v>26</v>
      </c>
      <c r="B23" s="127">
        <v>1910</v>
      </c>
      <c r="C23" s="148">
        <v>2011</v>
      </c>
      <c r="D23" s="93">
        <f t="shared" si="1"/>
        <v>5.28795811518325</v>
      </c>
      <c r="E23" s="145"/>
      <c r="G23" s="84"/>
    </row>
    <row r="24" s="40" customFormat="1" ht="24" customHeight="1" spans="1:17">
      <c r="A24" s="10" t="s">
        <v>27</v>
      </c>
      <c r="B24" s="148"/>
      <c r="C24" s="148"/>
      <c r="D24" s="93"/>
      <c r="E24" s="145"/>
      <c r="G24" s="84"/>
    </row>
    <row r="25" s="40" customFormat="1" ht="24" customHeight="1" spans="1:17">
      <c r="A25" s="10" t="s">
        <v>28</v>
      </c>
      <c r="B25" s="148">
        <v>12466</v>
      </c>
      <c r="C25" s="148">
        <v>11099</v>
      </c>
      <c r="D25" s="93">
        <f t="shared" si="1"/>
        <v>-10.9658270495748</v>
      </c>
      <c r="E25" s="145"/>
      <c r="G25" s="84"/>
    </row>
    <row r="26" s="40" customFormat="1" ht="24" customHeight="1" spans="1:17">
      <c r="A26" s="10" t="s">
        <v>29</v>
      </c>
      <c r="B26" s="148">
        <v>1156</v>
      </c>
      <c r="C26" s="148">
        <v>1205</v>
      </c>
      <c r="D26" s="93">
        <f t="shared" si="1"/>
        <v>4.23875432525952</v>
      </c>
      <c r="E26" s="145"/>
      <c r="G26" s="84"/>
    </row>
    <row r="27" s="40" customFormat="1" ht="24" customHeight="1" spans="1:17">
      <c r="A27" s="10" t="s">
        <v>30</v>
      </c>
      <c r="B27" s="148">
        <v>32</v>
      </c>
      <c r="C27" s="148">
        <v>26</v>
      </c>
      <c r="D27" s="93"/>
      <c r="E27" s="145"/>
      <c r="F27" s="1"/>
      <c r="G27" s="144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="40" customFormat="1" ht="24" customHeight="1" spans="1:17">
      <c r="A28" s="10" t="s">
        <v>31</v>
      </c>
      <c r="B28" s="148"/>
      <c r="C28" s="148"/>
      <c r="D28" s="93"/>
      <c r="E28" s="145"/>
      <c r="F28" s="1"/>
      <c r="G28" s="144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="40" customFormat="1" ht="24" customHeight="1" spans="1:17">
      <c r="A29" s="38" t="s">
        <v>231</v>
      </c>
      <c r="B29" s="147">
        <f>B5+B20</f>
        <v>120717</v>
      </c>
      <c r="C29" s="147">
        <f>C20+C5</f>
        <v>125540</v>
      </c>
      <c r="D29" s="99">
        <f>(C29-B29)/B29*100</f>
        <v>3.99529478035405</v>
      </c>
      <c r="E29" s="143"/>
      <c r="F29" s="1"/>
      <c r="G29" s="144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="1" customFormat="1" spans="1:17">
      <c r="C30" s="12"/>
      <c r="E30" s="143"/>
      <c r="G30" s="144"/>
    </row>
    <row r="31" s="1" customFormat="1" spans="1:17">
      <c r="D31" s="149"/>
      <c r="E31" s="143"/>
      <c r="G31" s="144"/>
    </row>
    <row r="32" s="1" customFormat="1" spans="1:17">
      <c r="E32" s="143"/>
      <c r="G32" s="144"/>
    </row>
    <row r="33" s="1" customFormat="1" spans="4:7">
      <c r="E33" s="143"/>
      <c r="G33" s="144"/>
    </row>
    <row r="34" s="1" customFormat="1" spans="4:7">
      <c r="E34" s="143"/>
      <c r="G34" s="144"/>
    </row>
    <row r="35" s="1" customFormat="1" spans="4:7">
      <c r="D35" s="12"/>
      <c r="E35" s="143"/>
      <c r="G35" s="144"/>
    </row>
  </sheetData>
  <mergeCells count="1">
    <mergeCell ref="A2:D2"/>
  </mergeCells>
  <printOptions horizontalCentered="1"/>
  <pageMargins left="0.550694444444444" right="0.550694444444444" top="1" bottom="1" header="0.5" footer="0.5"/>
  <pageSetup paperSize="9" orientation="portrait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opLeftCell="A14" workbookViewId="0">
      <selection activeCell="A10" sqref="A10"/>
    </sheetView>
  </sheetViews>
  <sheetFormatPr defaultColWidth="9.77777777777778" defaultRowHeight="15.6" outlineLevelCol="3"/>
  <cols>
    <col min="1" max="1" width="33.4259259259259" style="1" customWidth="1"/>
    <col min="2" max="3" width="15.6481481481481" style="1" customWidth="1"/>
    <col min="4" max="4" width="23.4444444444444" style="135" customWidth="1"/>
    <col min="5" max="16384" width="9.77777777777778" style="1"/>
  </cols>
  <sheetData>
    <row r="1" s="1" customFormat="1" ht="25" customHeight="1" spans="1:4">
      <c r="A1" s="33" t="s">
        <v>232</v>
      </c>
      <c r="D1" s="135"/>
    </row>
    <row r="2" s="1" customFormat="1" ht="31" customHeight="1" spans="1:4">
      <c r="A2" s="136" t="s">
        <v>233</v>
      </c>
      <c r="B2" s="136"/>
      <c r="C2" s="136"/>
      <c r="D2" s="136"/>
    </row>
    <row r="3" s="1" customFormat="1" ht="26" customHeight="1" spans="1:4">
      <c r="D3" s="137" t="s">
        <v>2</v>
      </c>
    </row>
    <row r="4" s="40" customFormat="1" ht="39" customHeight="1" spans="1:4">
      <c r="A4" s="42" t="s">
        <v>3</v>
      </c>
      <c r="B4" s="16" t="s">
        <v>201</v>
      </c>
      <c r="C4" s="16" t="s">
        <v>229</v>
      </c>
      <c r="D4" s="16" t="s">
        <v>230</v>
      </c>
    </row>
    <row r="5" s="40" customFormat="1" ht="25" customHeight="1" spans="1:4">
      <c r="A5" s="10" t="s">
        <v>234</v>
      </c>
      <c r="B5" s="11">
        <v>42062</v>
      </c>
      <c r="C5" s="11">
        <v>41003</v>
      </c>
      <c r="D5" s="138">
        <f t="shared" ref="D5:D19" si="0">(C5-B5)/B5*100</f>
        <v>-2.51771194902763</v>
      </c>
    </row>
    <row r="6" s="40" customFormat="1" ht="25" customHeight="1" spans="1:4">
      <c r="A6" s="10" t="s">
        <v>235</v>
      </c>
      <c r="B6" s="11">
        <v>180</v>
      </c>
      <c r="C6" s="11">
        <v>251</v>
      </c>
      <c r="D6" s="138">
        <f t="shared" si="0"/>
        <v>39.4444444444444</v>
      </c>
    </row>
    <row r="7" s="40" customFormat="1" ht="25" customHeight="1" spans="1:4">
      <c r="A7" s="10" t="s">
        <v>236</v>
      </c>
      <c r="B7" s="11">
        <v>1888</v>
      </c>
      <c r="C7" s="11">
        <v>2202</v>
      </c>
      <c r="D7" s="138">
        <f t="shared" si="0"/>
        <v>16.6313559322034</v>
      </c>
    </row>
    <row r="8" s="40" customFormat="1" ht="25.5" customHeight="1" spans="1:4">
      <c r="A8" s="10" t="s">
        <v>237</v>
      </c>
      <c r="B8" s="11">
        <v>80614</v>
      </c>
      <c r="C8" s="11">
        <v>82233</v>
      </c>
      <c r="D8" s="138">
        <f t="shared" si="0"/>
        <v>2.00833602103853</v>
      </c>
    </row>
    <row r="9" s="40" customFormat="1" ht="25" customHeight="1" spans="1:4">
      <c r="A9" s="10" t="s">
        <v>238</v>
      </c>
      <c r="B9" s="11">
        <v>22836</v>
      </c>
      <c r="C9" s="11">
        <v>23176</v>
      </c>
      <c r="D9" s="138">
        <f t="shared" si="0"/>
        <v>1.48887721142056</v>
      </c>
    </row>
    <row r="10" s="40" customFormat="1" ht="25" customHeight="1" spans="1:4">
      <c r="A10" s="10" t="s">
        <v>239</v>
      </c>
      <c r="B10" s="11">
        <v>840</v>
      </c>
      <c r="C10" s="11">
        <v>1242</v>
      </c>
      <c r="D10" s="138">
        <f t="shared" si="0"/>
        <v>47.8571428571429</v>
      </c>
    </row>
    <row r="11" s="40" customFormat="1" ht="25" customHeight="1" spans="1:4">
      <c r="A11" s="10" t="s">
        <v>240</v>
      </c>
      <c r="B11" s="11">
        <v>65546</v>
      </c>
      <c r="C11" s="11">
        <v>67945</v>
      </c>
      <c r="D11" s="138">
        <f t="shared" si="0"/>
        <v>3.66002502059622</v>
      </c>
    </row>
    <row r="12" s="40" customFormat="1" ht="25" customHeight="1" spans="1:4">
      <c r="A12" s="10" t="s">
        <v>241</v>
      </c>
      <c r="B12" s="11">
        <v>28282</v>
      </c>
      <c r="C12" s="11">
        <v>30569</v>
      </c>
      <c r="D12" s="138">
        <f t="shared" si="0"/>
        <v>8.08641538787922</v>
      </c>
    </row>
    <row r="13" s="40" customFormat="1" ht="25" customHeight="1" spans="1:4">
      <c r="A13" s="10" t="s">
        <v>242</v>
      </c>
      <c r="B13" s="11">
        <v>1063</v>
      </c>
      <c r="C13" s="11">
        <v>857</v>
      </c>
      <c r="D13" s="138">
        <f t="shared" si="0"/>
        <v>-19.379115710254</v>
      </c>
    </row>
    <row r="14" s="40" customFormat="1" ht="25" customHeight="1" spans="1:4">
      <c r="A14" s="10" t="s">
        <v>243</v>
      </c>
      <c r="B14" s="11">
        <v>42493</v>
      </c>
      <c r="C14" s="11">
        <v>46397</v>
      </c>
      <c r="D14" s="138">
        <f t="shared" si="0"/>
        <v>9.18739557103523</v>
      </c>
    </row>
    <row r="15" s="40" customFormat="1" ht="25" customHeight="1" spans="1:4">
      <c r="A15" s="10" t="s">
        <v>244</v>
      </c>
      <c r="B15" s="11">
        <v>23993</v>
      </c>
      <c r="C15" s="11">
        <v>20471</v>
      </c>
      <c r="D15" s="138">
        <f t="shared" si="0"/>
        <v>-14.6792814570917</v>
      </c>
    </row>
    <row r="16" s="40" customFormat="1" ht="25" customHeight="1" spans="1:4">
      <c r="A16" s="10" t="s">
        <v>245</v>
      </c>
      <c r="B16" s="11">
        <v>4713</v>
      </c>
      <c r="C16" s="11">
        <v>8970</v>
      </c>
      <c r="D16" s="138">
        <f t="shared" si="0"/>
        <v>90.3246339910885</v>
      </c>
    </row>
    <row r="17" s="40" customFormat="1" ht="25" customHeight="1" spans="1:4">
      <c r="A17" s="10" t="s">
        <v>246</v>
      </c>
      <c r="B17" s="11">
        <v>1275</v>
      </c>
      <c r="C17" s="11">
        <v>308</v>
      </c>
      <c r="D17" s="138">
        <f t="shared" si="0"/>
        <v>-75.843137254902</v>
      </c>
    </row>
    <row r="18" s="40" customFormat="1" ht="25" customHeight="1" spans="1:4">
      <c r="A18" s="10" t="s">
        <v>247</v>
      </c>
      <c r="B18" s="11">
        <v>352</v>
      </c>
      <c r="C18" s="11">
        <v>464</v>
      </c>
      <c r="D18" s="138">
        <f t="shared" si="0"/>
        <v>31.8181818181818</v>
      </c>
    </row>
    <row r="19" s="40" customFormat="1" ht="25" customHeight="1" spans="1:4">
      <c r="A19" s="10" t="s">
        <v>248</v>
      </c>
      <c r="B19" s="11">
        <v>10</v>
      </c>
      <c r="C19" s="11">
        <v>10</v>
      </c>
      <c r="D19" s="138">
        <f t="shared" si="0"/>
        <v>0</v>
      </c>
    </row>
    <row r="20" s="40" customFormat="1" ht="25" customHeight="1" spans="1:4">
      <c r="A20" s="10" t="s">
        <v>249</v>
      </c>
      <c r="B20" s="11">
        <v>855</v>
      </c>
      <c r="C20" s="11">
        <v>224</v>
      </c>
      <c r="D20" s="138">
        <f t="shared" ref="D20:D23" si="1">(C20-B20)/B20*100</f>
        <v>-73.8011695906433</v>
      </c>
    </row>
    <row r="21" s="40" customFormat="1" ht="25" customHeight="1" spans="1:4">
      <c r="A21" s="10" t="s">
        <v>250</v>
      </c>
      <c r="B21" s="11">
        <v>15810</v>
      </c>
      <c r="C21" s="11">
        <v>11464</v>
      </c>
      <c r="D21" s="138">
        <f t="shared" si="1"/>
        <v>-27.4889310562935</v>
      </c>
    </row>
    <row r="22" s="40" customFormat="1" ht="25" customHeight="1" spans="1:4">
      <c r="A22" s="10" t="s">
        <v>251</v>
      </c>
      <c r="B22" s="11">
        <v>190</v>
      </c>
      <c r="C22" s="11">
        <v>252</v>
      </c>
      <c r="D22" s="138">
        <f t="shared" si="1"/>
        <v>32.6315789473684</v>
      </c>
    </row>
    <row r="23" s="40" customFormat="1" ht="25" customHeight="1" spans="1:4">
      <c r="A23" s="10" t="s">
        <v>252</v>
      </c>
      <c r="B23" s="11">
        <v>3260</v>
      </c>
      <c r="C23" s="11">
        <v>2994</v>
      </c>
      <c r="D23" s="138">
        <f t="shared" si="1"/>
        <v>-8.15950920245399</v>
      </c>
    </row>
    <row r="24" s="40" customFormat="1" ht="25" customHeight="1" spans="1:4">
      <c r="A24" s="10" t="s">
        <v>253</v>
      </c>
      <c r="B24" s="11">
        <v>0</v>
      </c>
      <c r="C24" s="11">
        <v>6700</v>
      </c>
      <c r="D24" s="138"/>
    </row>
    <row r="25" s="40" customFormat="1" ht="25" customHeight="1" spans="1:4">
      <c r="A25" s="10" t="s">
        <v>254</v>
      </c>
      <c r="B25" s="11">
        <v>2867</v>
      </c>
      <c r="C25" s="11">
        <v>2649</v>
      </c>
      <c r="D25" s="138">
        <f>(C25-B25)/B25*100</f>
        <v>-7.60376700383676</v>
      </c>
    </row>
    <row r="26" s="40" customFormat="1" ht="25" customHeight="1" spans="1:4">
      <c r="A26" s="10" t="s">
        <v>255</v>
      </c>
      <c r="B26" s="11">
        <v>3041</v>
      </c>
      <c r="C26" s="11"/>
      <c r="D26" s="138"/>
    </row>
    <row r="27" s="134" customFormat="1" ht="25" customHeight="1" spans="1:4">
      <c r="A27" s="38" t="s">
        <v>256</v>
      </c>
      <c r="B27" s="139">
        <v>342170</v>
      </c>
      <c r="C27" s="139">
        <f>SUM(C5:C25)</f>
        <v>350381</v>
      </c>
      <c r="D27" s="140">
        <f>(C27-B27)/B27*100</f>
        <v>2.3996843674197</v>
      </c>
    </row>
    <row r="28" s="1" customFormat="1" spans="1:4">
      <c r="C28" s="141"/>
      <c r="D28" s="135"/>
    </row>
    <row r="29" s="1" customFormat="1" spans="1:4">
      <c r="C29" s="12"/>
      <c r="D29" s="135"/>
    </row>
    <row r="30" s="1" customFormat="1" spans="1:4">
      <c r="D30" s="135"/>
    </row>
    <row r="31" s="1" customFormat="1" spans="1:4">
      <c r="B31" s="141"/>
      <c r="C31" s="12"/>
      <c r="D31" s="135"/>
    </row>
    <row r="32" s="1" customFormat="1" spans="1:4">
      <c r="D32" s="135"/>
    </row>
    <row r="33" s="1" customFormat="1" spans="4:4">
      <c r="D33" s="135"/>
    </row>
    <row r="34" s="1" customFormat="1" spans="4:4">
      <c r="D34" s="135"/>
    </row>
    <row r="35" s="1" customFormat="1" spans="4:4">
      <c r="D35" s="135"/>
    </row>
    <row r="36" s="1" customFormat="1" spans="4:4">
      <c r="D36" s="135"/>
    </row>
    <row r="37" s="1" customFormat="1" spans="4:4">
      <c r="D37" s="135"/>
    </row>
    <row r="38" s="1" customFormat="1" spans="4:4">
      <c r="D38" s="142"/>
    </row>
  </sheetData>
  <mergeCells count="1">
    <mergeCell ref="A2:D2"/>
  </mergeCells>
  <printOptions horizontalCentered="1"/>
  <pageMargins left="0.550694444444444" right="0.550694444444444" top="1" bottom="1" header="0.5" footer="0.5"/>
  <pageSetup paperSize="9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8"/>
  <sheetViews>
    <sheetView workbookViewId="0">
      <selection activeCell="A2" sqref="A1:D34"/>
    </sheetView>
  </sheetViews>
  <sheetFormatPr defaultColWidth="10" defaultRowHeight="15.6" outlineLevelCol="3"/>
  <cols>
    <col min="1" max="1" width="41.8888888888889" style="1" customWidth="1"/>
    <col min="2" max="2" width="12.2037037037037" style="1" customWidth="1"/>
    <col min="3" max="3" width="29.7777777777778" style="1" customWidth="1"/>
    <col min="4" max="4" width="10.5833333333333" style="1" customWidth="1"/>
    <col min="5" max="16384" width="10" style="1"/>
  </cols>
  <sheetData>
    <row r="1" s="1" customFormat="1" ht="27" customHeight="1" spans="1:4">
      <c r="A1" s="109" t="s">
        <v>257</v>
      </c>
      <c r="B1" s="110"/>
      <c r="C1" s="110"/>
      <c r="D1" s="110"/>
    </row>
    <row r="2" s="1" customFormat="1" ht="31" customHeight="1" spans="1:4">
      <c r="A2" s="111" t="s">
        <v>258</v>
      </c>
      <c r="B2" s="111"/>
      <c r="C2" s="111"/>
      <c r="D2" s="111"/>
    </row>
    <row r="3" s="1" customFormat="1" ht="20" customHeight="1" spans="1:4">
      <c r="A3" s="112" t="s">
        <v>2</v>
      </c>
      <c r="B3" s="112"/>
      <c r="C3" s="112"/>
      <c r="D3" s="112"/>
    </row>
    <row r="4" s="1" customFormat="1" ht="22" customHeight="1" spans="1:4">
      <c r="A4" s="113" t="s">
        <v>61</v>
      </c>
      <c r="B4" s="114" t="s">
        <v>62</v>
      </c>
      <c r="C4" s="114" t="s">
        <v>63</v>
      </c>
      <c r="D4" s="114" t="s">
        <v>62</v>
      </c>
    </row>
    <row r="5" s="1" customFormat="1" ht="23" customHeight="1" spans="1:4">
      <c r="A5" s="115" t="s">
        <v>64</v>
      </c>
      <c r="B5" s="116">
        <v>125540</v>
      </c>
      <c r="C5" s="117" t="s">
        <v>65</v>
      </c>
      <c r="D5" s="116">
        <f>SUM(D6:D26)</f>
        <v>350381</v>
      </c>
    </row>
    <row r="6" s="1" customFormat="1" ht="23" customHeight="1" spans="1:4">
      <c r="A6" s="115" t="s">
        <v>66</v>
      </c>
      <c r="B6" s="116">
        <f>B7+B29+B12</f>
        <v>235165</v>
      </c>
      <c r="C6" s="118" t="s">
        <v>67</v>
      </c>
      <c r="D6" s="119">
        <v>41003</v>
      </c>
    </row>
    <row r="7" s="1" customFormat="1" ht="23" customHeight="1" spans="1:4">
      <c r="A7" s="115" t="s">
        <v>68</v>
      </c>
      <c r="B7" s="116">
        <v>18301</v>
      </c>
      <c r="C7" s="118" t="s">
        <v>69</v>
      </c>
      <c r="D7" s="119">
        <v>251</v>
      </c>
    </row>
    <row r="8" s="1" customFormat="1" ht="23" customHeight="1" spans="1:4">
      <c r="A8" s="118" t="s">
        <v>70</v>
      </c>
      <c r="B8" s="120">
        <v>16592</v>
      </c>
      <c r="C8" s="118" t="s">
        <v>71</v>
      </c>
      <c r="D8" s="119">
        <v>2202</v>
      </c>
    </row>
    <row r="9" s="1" customFormat="1" ht="23" customHeight="1" spans="1:4">
      <c r="A9" s="118" t="s">
        <v>72</v>
      </c>
      <c r="B9" s="120">
        <v>43</v>
      </c>
      <c r="C9" s="118" t="s">
        <v>73</v>
      </c>
      <c r="D9" s="119">
        <v>82233</v>
      </c>
    </row>
    <row r="10" s="1" customFormat="1" ht="23" customHeight="1" spans="1:4">
      <c r="A10" s="118" t="s">
        <v>74</v>
      </c>
      <c r="B10" s="120">
        <v>714</v>
      </c>
      <c r="C10" s="118" t="s">
        <v>75</v>
      </c>
      <c r="D10" s="119">
        <v>23176</v>
      </c>
    </row>
    <row r="11" s="1" customFormat="1" ht="23" customHeight="1" spans="1:4">
      <c r="A11" s="118" t="s">
        <v>76</v>
      </c>
      <c r="B11" s="120">
        <v>952</v>
      </c>
      <c r="C11" s="118" t="s">
        <v>77</v>
      </c>
      <c r="D11" s="119">
        <v>1242</v>
      </c>
    </row>
    <row r="12" s="1" customFormat="1" ht="23" customHeight="1" spans="1:4">
      <c r="A12" s="115" t="s">
        <v>78</v>
      </c>
      <c r="B12" s="121">
        <f>SUM(B13:B28)</f>
        <v>196264</v>
      </c>
      <c r="C12" s="118" t="s">
        <v>79</v>
      </c>
      <c r="D12" s="119">
        <v>67945</v>
      </c>
    </row>
    <row r="13" s="1" customFormat="1" ht="23" customHeight="1" spans="1:4">
      <c r="A13" s="118" t="s">
        <v>80</v>
      </c>
      <c r="B13" s="120">
        <v>70393</v>
      </c>
      <c r="C13" s="118" t="s">
        <v>81</v>
      </c>
      <c r="D13" s="119">
        <v>30569</v>
      </c>
    </row>
    <row r="14" s="1" customFormat="1" ht="23" customHeight="1" spans="1:4">
      <c r="A14" s="118" t="s">
        <v>84</v>
      </c>
      <c r="B14" s="120">
        <v>5298</v>
      </c>
      <c r="C14" s="118" t="s">
        <v>83</v>
      </c>
      <c r="D14" s="119">
        <v>857</v>
      </c>
    </row>
    <row r="15" s="1" customFormat="1" ht="23" customHeight="1" spans="1:4">
      <c r="A15" s="118" t="s">
        <v>82</v>
      </c>
      <c r="B15" s="120">
        <v>17548</v>
      </c>
      <c r="C15" s="118" t="s">
        <v>85</v>
      </c>
      <c r="D15" s="119">
        <v>46397</v>
      </c>
    </row>
    <row r="16" s="1" customFormat="1" ht="23" customHeight="1" spans="1:4">
      <c r="A16" s="118" t="s">
        <v>86</v>
      </c>
      <c r="B16" s="120">
        <v>11000</v>
      </c>
      <c r="C16" s="118" t="s">
        <v>87</v>
      </c>
      <c r="D16" s="119">
        <v>20471</v>
      </c>
    </row>
    <row r="17" s="1" customFormat="1" ht="23" customHeight="1" spans="1:4">
      <c r="A17" s="122" t="s">
        <v>88</v>
      </c>
      <c r="B17" s="123">
        <v>17374</v>
      </c>
      <c r="C17" s="118" t="s">
        <v>89</v>
      </c>
      <c r="D17" s="119">
        <v>8970</v>
      </c>
    </row>
    <row r="18" s="1" customFormat="1" ht="23" customHeight="1" spans="1:4">
      <c r="A18" s="122" t="s">
        <v>90</v>
      </c>
      <c r="B18" s="120">
        <v>3300</v>
      </c>
      <c r="C18" s="118" t="s">
        <v>91</v>
      </c>
      <c r="D18" s="119">
        <v>308</v>
      </c>
    </row>
    <row r="19" s="1" customFormat="1" ht="23" customHeight="1" spans="1:4">
      <c r="A19" s="122" t="s">
        <v>259</v>
      </c>
      <c r="B19" s="123">
        <v>1000</v>
      </c>
      <c r="C19" s="118" t="s">
        <v>93</v>
      </c>
      <c r="D19" s="119">
        <v>464</v>
      </c>
    </row>
    <row r="20" s="1" customFormat="1" ht="23" customHeight="1" spans="1:4">
      <c r="A20" s="122" t="s">
        <v>94</v>
      </c>
      <c r="B20" s="123">
        <v>304</v>
      </c>
      <c r="C20" s="118" t="s">
        <v>95</v>
      </c>
      <c r="D20" s="119">
        <v>10</v>
      </c>
    </row>
    <row r="21" s="1" customFormat="1" ht="23" customHeight="1" spans="1:4">
      <c r="A21" s="122" t="s">
        <v>96</v>
      </c>
      <c r="B21" s="123">
        <v>11716</v>
      </c>
      <c r="C21" s="118" t="s">
        <v>97</v>
      </c>
      <c r="D21" s="119">
        <v>224</v>
      </c>
    </row>
    <row r="22" s="1" customFormat="1" ht="30" customHeight="1" spans="1:4">
      <c r="A22" s="122" t="s">
        <v>98</v>
      </c>
      <c r="B22" s="123">
        <v>955</v>
      </c>
      <c r="C22" s="118" t="s">
        <v>99</v>
      </c>
      <c r="D22" s="119">
        <v>11464</v>
      </c>
    </row>
    <row r="23" s="1" customFormat="1" ht="30" customHeight="1" spans="1:4">
      <c r="A23" s="122" t="s">
        <v>100</v>
      </c>
      <c r="B23" s="123">
        <v>14085</v>
      </c>
      <c r="C23" s="118" t="s">
        <v>101</v>
      </c>
      <c r="D23" s="119">
        <v>252</v>
      </c>
    </row>
    <row r="24" s="1" customFormat="1" ht="23" customHeight="1" spans="1:4">
      <c r="A24" s="122" t="s">
        <v>102</v>
      </c>
      <c r="B24" s="123">
        <v>18629</v>
      </c>
      <c r="C24" s="124" t="s">
        <v>103</v>
      </c>
      <c r="D24" s="119">
        <v>2994</v>
      </c>
    </row>
    <row r="25" s="1" customFormat="1" ht="23" customHeight="1" spans="1:4">
      <c r="A25" s="122" t="s">
        <v>106</v>
      </c>
      <c r="B25" s="123">
        <v>18157</v>
      </c>
      <c r="C25" s="124" t="s">
        <v>105</v>
      </c>
      <c r="D25" s="119">
        <v>2649</v>
      </c>
    </row>
    <row r="26" s="1" customFormat="1" ht="23" customHeight="1" spans="1:4">
      <c r="A26" s="122" t="s">
        <v>109</v>
      </c>
      <c r="B26" s="123">
        <v>4189</v>
      </c>
      <c r="C26" s="125" t="s">
        <v>260</v>
      </c>
      <c r="D26" s="119">
        <v>6700</v>
      </c>
    </row>
    <row r="27" s="1" customFormat="1" ht="23" customHeight="1" spans="1:4">
      <c r="A27" s="126" t="s">
        <v>261</v>
      </c>
      <c r="B27" s="123">
        <v>1956</v>
      </c>
      <c r="C27" s="123"/>
      <c r="D27" s="127"/>
    </row>
    <row r="28" s="1" customFormat="1" ht="31" customHeight="1" spans="1:4">
      <c r="A28" s="128" t="s">
        <v>262</v>
      </c>
      <c r="B28" s="123">
        <v>360</v>
      </c>
      <c r="C28" s="129"/>
      <c r="D28" s="127"/>
    </row>
    <row r="29" s="1" customFormat="1" ht="23" customHeight="1" spans="1:4">
      <c r="A29" s="115" t="s">
        <v>111</v>
      </c>
      <c r="B29" s="116">
        <v>20600</v>
      </c>
      <c r="C29" s="130" t="s">
        <v>112</v>
      </c>
      <c r="D29" s="116">
        <v>25126</v>
      </c>
    </row>
    <row r="30" s="1" customFormat="1" ht="23" customHeight="1" spans="1:4">
      <c r="A30" s="115" t="s">
        <v>113</v>
      </c>
      <c r="B30" s="116"/>
      <c r="C30" s="130" t="s">
        <v>114</v>
      </c>
      <c r="D30" s="116"/>
    </row>
    <row r="31" s="1" customFormat="1" ht="23" customHeight="1" spans="1:4">
      <c r="A31" s="115" t="s">
        <v>115</v>
      </c>
      <c r="B31" s="116">
        <v>23613</v>
      </c>
      <c r="C31" s="117" t="s">
        <v>116</v>
      </c>
      <c r="D31" s="116">
        <v>91987</v>
      </c>
    </row>
    <row r="32" s="1" customFormat="1" ht="23" customHeight="1" spans="1:4">
      <c r="A32" s="115" t="s">
        <v>117</v>
      </c>
      <c r="B32" s="116"/>
      <c r="C32" s="131"/>
      <c r="D32" s="120"/>
    </row>
    <row r="33" s="1" customFormat="1" ht="23" customHeight="1" spans="1:4">
      <c r="A33" s="115" t="s">
        <v>118</v>
      </c>
      <c r="B33" s="116">
        <v>83176</v>
      </c>
      <c r="C33" s="130" t="s">
        <v>119</v>
      </c>
      <c r="D33" s="116"/>
    </row>
    <row r="34" s="1" customFormat="1" ht="23" customHeight="1" spans="1:4">
      <c r="A34" s="132" t="s">
        <v>120</v>
      </c>
      <c r="B34" s="116">
        <f>B5+B6+B33+B31+B30+B32</f>
        <v>467494</v>
      </c>
      <c r="C34" s="133" t="s">
        <v>121</v>
      </c>
      <c r="D34" s="116">
        <f>D5+D29+D31+D30+D33</f>
        <v>467494</v>
      </c>
    </row>
    <row r="35" s="108" customFormat="1" spans="1:4">
      <c r="A35" s="1"/>
      <c r="B35" s="1"/>
      <c r="C35" s="1"/>
      <c r="D35" s="1"/>
    </row>
    <row r="36" s="108" customFormat="1" spans="1:4">
      <c r="A36" s="1"/>
      <c r="B36" s="1"/>
      <c r="C36" s="1"/>
      <c r="D36" s="1"/>
    </row>
    <row r="37" s="108" customFormat="1" spans="1:4">
      <c r="A37" s="1"/>
      <c r="B37" s="1"/>
      <c r="C37" s="1"/>
      <c r="D37" s="1"/>
    </row>
    <row r="38" s="108" customFormat="1" spans="1:4">
      <c r="A38" s="1"/>
      <c r="B38" s="1"/>
      <c r="C38" s="1"/>
      <c r="D38" s="1"/>
    </row>
    <row r="39" s="108" customFormat="1" spans="1:4">
      <c r="A39" s="1"/>
      <c r="B39" s="1"/>
      <c r="C39" s="1"/>
      <c r="D39" s="1"/>
    </row>
    <row r="40" s="108" customFormat="1" spans="1:4">
      <c r="A40" s="1"/>
      <c r="B40" s="1"/>
      <c r="C40" s="1"/>
      <c r="D40" s="1"/>
    </row>
    <row r="41" s="108" customFormat="1" spans="1:4">
      <c r="A41" s="1"/>
      <c r="B41" s="1"/>
      <c r="C41" s="1"/>
      <c r="D41" s="1"/>
    </row>
    <row r="43" s="108" customFormat="1" spans="1:4">
      <c r="A43" s="1"/>
      <c r="B43" s="1"/>
      <c r="C43" s="1"/>
      <c r="D43" s="1"/>
    </row>
    <row r="44" s="108" customFormat="1" spans="1:4">
      <c r="A44" s="1"/>
      <c r="B44" s="1"/>
      <c r="C44" s="1"/>
      <c r="D44" s="1"/>
    </row>
    <row r="45" s="108" customFormat="1" spans="1:4">
      <c r="A45" s="1"/>
      <c r="B45" s="1"/>
      <c r="C45" s="1"/>
      <c r="D45" s="1"/>
    </row>
    <row r="46" s="108" customFormat="1" spans="1:4">
      <c r="A46" s="1"/>
      <c r="B46" s="1"/>
      <c r="C46" s="1"/>
      <c r="D46" s="1"/>
    </row>
    <row r="48" s="108" customFormat="1" spans="1:4">
      <c r="A48" s="1"/>
      <c r="B48" s="1"/>
      <c r="C48" s="1"/>
      <c r="D48" s="1"/>
    </row>
  </sheetData>
  <mergeCells count="2">
    <mergeCell ref="A2:D2"/>
    <mergeCell ref="A3:D3"/>
  </mergeCells>
  <printOptions horizontalCentered="1"/>
  <pageMargins left="0.550694444444444" right="0.550694444444444" top="0.865972222222222" bottom="0.708333333333333" header="0.5" footer="0.354166666666667"/>
  <pageSetup paperSize="9" scale="95" orientation="portrait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A2" sqref="A2:B2"/>
    </sheetView>
  </sheetViews>
  <sheetFormatPr defaultColWidth="9.77777777777778" defaultRowHeight="31" customHeight="1" outlineLevelCol="1"/>
  <cols>
    <col min="1" max="1" width="52.8611111111111" style="1" customWidth="1"/>
    <col min="2" max="2" width="28.2222222222222" style="1" customWidth="1"/>
    <col min="3" max="3" width="10.8333333333333" style="1"/>
    <col min="4" max="5" width="9.77777777777778" style="1"/>
    <col min="6" max="6" width="10.8333333333333" style="1"/>
    <col min="7" max="16384" width="9.77777777777778" style="1"/>
  </cols>
  <sheetData>
    <row r="1" s="1" customFormat="1" customHeight="1" spans="1:2">
      <c r="A1" s="33" t="s">
        <v>263</v>
      </c>
    </row>
    <row r="2" s="1" customFormat="1" customHeight="1" spans="1:2">
      <c r="A2" s="34" t="s">
        <v>264</v>
      </c>
      <c r="B2" s="34"/>
    </row>
    <row r="3" s="1" customFormat="1" customHeight="1" spans="1:2">
      <c r="B3" s="41" t="s">
        <v>2</v>
      </c>
    </row>
    <row r="4" s="40" customFormat="1" customHeight="1" spans="1:2">
      <c r="A4" s="42" t="s">
        <v>3</v>
      </c>
      <c r="B4" s="42" t="s">
        <v>124</v>
      </c>
    </row>
    <row r="5" s="40" customFormat="1" ht="36" customHeight="1" spans="1:2">
      <c r="A5" s="29" t="s">
        <v>219</v>
      </c>
      <c r="B5" s="9">
        <v>98423</v>
      </c>
    </row>
    <row r="6" s="40" customFormat="1" ht="36" customHeight="1" spans="1:2">
      <c r="A6" s="29" t="s">
        <v>220</v>
      </c>
      <c r="B6" s="9">
        <v>1000</v>
      </c>
    </row>
    <row r="7" s="40" customFormat="1" ht="36" customHeight="1" spans="1:2">
      <c r="A7" s="29" t="s">
        <v>221</v>
      </c>
      <c r="B7" s="9">
        <f>B8+B9</f>
        <v>23613</v>
      </c>
    </row>
    <row r="8" s="40" customFormat="1" ht="36" customHeight="1" spans="1:2">
      <c r="A8" s="29" t="s">
        <v>265</v>
      </c>
      <c r="B8" s="44">
        <v>22613</v>
      </c>
    </row>
    <row r="9" s="40" customFormat="1" ht="36" customHeight="1" spans="1:2">
      <c r="A9" s="29" t="s">
        <v>266</v>
      </c>
      <c r="B9" s="44">
        <v>1000</v>
      </c>
    </row>
    <row r="10" s="1" customFormat="1" ht="36" customHeight="1" spans="1:2">
      <c r="A10" s="29" t="s">
        <v>224</v>
      </c>
      <c r="B10" s="9">
        <f>B11</f>
        <v>93159</v>
      </c>
    </row>
    <row r="11" s="1" customFormat="1" ht="36" customHeight="1" spans="1:2">
      <c r="A11" s="29" t="s">
        <v>225</v>
      </c>
      <c r="B11" s="44">
        <v>93159</v>
      </c>
    </row>
  </sheetData>
  <mergeCells count="1">
    <mergeCell ref="A2:B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A2" sqref="A2:C2"/>
    </sheetView>
  </sheetViews>
  <sheetFormatPr defaultColWidth="10" defaultRowHeight="15.6" outlineLevelCol="2"/>
  <cols>
    <col min="1" max="1" width="33.4444444444444" style="1" customWidth="1"/>
    <col min="2" max="2" width="21.6666666666667" style="1" customWidth="1"/>
    <col min="3" max="3" width="27.7592592592593" style="1" customWidth="1"/>
    <col min="4" max="16384" width="10" style="1"/>
  </cols>
  <sheetData>
    <row r="1" s="1" customFormat="1" ht="30" customHeight="1" spans="1:3">
      <c r="A1" s="33" t="s">
        <v>267</v>
      </c>
    </row>
    <row r="2" s="1" customFormat="1" ht="32" customHeight="1" spans="1:3">
      <c r="A2" s="100" t="s">
        <v>268</v>
      </c>
      <c r="B2" s="100"/>
      <c r="C2" s="100"/>
    </row>
    <row r="3" s="1" customFormat="1" ht="33" customHeight="1" spans="1:3">
      <c r="A3" s="101" t="s">
        <v>2</v>
      </c>
      <c r="B3" s="101"/>
      <c r="C3" s="101"/>
    </row>
    <row r="4" s="1" customFormat="1" ht="36" customHeight="1" spans="1:3">
      <c r="A4" s="48" t="s">
        <v>63</v>
      </c>
      <c r="B4" s="48" t="s">
        <v>124</v>
      </c>
      <c r="C4" s="48" t="s">
        <v>269</v>
      </c>
    </row>
    <row r="5" s="1" customFormat="1" ht="36" customHeight="1" spans="1:3">
      <c r="A5" s="102" t="s">
        <v>270</v>
      </c>
      <c r="B5" s="103">
        <v>791</v>
      </c>
      <c r="C5" s="104"/>
    </row>
    <row r="6" s="1" customFormat="1" ht="36" customHeight="1" spans="1:3">
      <c r="A6" s="85" t="s">
        <v>126</v>
      </c>
      <c r="B6" s="103"/>
      <c r="C6" s="104"/>
    </row>
    <row r="7" s="1" customFormat="1" ht="36" customHeight="1" spans="1:3">
      <c r="A7" s="85" t="s">
        <v>127</v>
      </c>
      <c r="B7" s="103">
        <v>85</v>
      </c>
      <c r="C7" s="104"/>
    </row>
    <row r="8" s="1" customFormat="1" ht="36" customHeight="1" spans="1:3">
      <c r="A8" s="85" t="s">
        <v>128</v>
      </c>
      <c r="B8" s="103">
        <f>SUM(B9:B10)</f>
        <v>706</v>
      </c>
      <c r="C8" s="104"/>
    </row>
    <row r="9" s="1" customFormat="1" ht="36" customHeight="1" spans="1:3">
      <c r="A9" s="105" t="s">
        <v>129</v>
      </c>
      <c r="B9" s="106">
        <v>616</v>
      </c>
      <c r="C9" s="104"/>
    </row>
    <row r="10" s="1" customFormat="1" ht="36" customHeight="1" spans="1:3">
      <c r="A10" s="105" t="s">
        <v>130</v>
      </c>
      <c r="B10" s="106">
        <v>90</v>
      </c>
      <c r="C10" s="107"/>
    </row>
    <row r="11" s="1" customFormat="1" ht="21" customHeight="1"/>
  </sheetData>
  <mergeCells count="2">
    <mergeCell ref="A2:C2"/>
    <mergeCell ref="A3:C3"/>
  </mergeCells>
  <printOptions horizontalCentered="1"/>
  <pageMargins left="0.708333333333333" right="0.708333333333333" top="1" bottom="1" header="0.5" footer="0.5"/>
  <pageSetup paperSize="9" orientation="portrait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opLeftCell="A4" workbookViewId="0">
      <selection activeCell="A10" sqref="A10"/>
    </sheetView>
  </sheetViews>
  <sheetFormatPr defaultColWidth="10" defaultRowHeight="15.6" outlineLevelCol="3"/>
  <cols>
    <col min="1" max="1" width="44.4444444444444" style="3" customWidth="1"/>
    <col min="2" max="2" width="11.9166666666667" style="3" customWidth="1"/>
    <col min="3" max="3" width="10.8425925925926" style="3" customWidth="1"/>
    <col min="4" max="4" width="18.1111111111111" style="3" customWidth="1"/>
    <col min="5" max="16384" width="10" style="82"/>
  </cols>
  <sheetData>
    <row r="1" s="82" customFormat="1" ht="30" customHeight="1" spans="1:4">
      <c r="A1" s="2" t="s">
        <v>271</v>
      </c>
      <c r="B1" s="3"/>
      <c r="C1" s="3"/>
      <c r="D1" s="3"/>
    </row>
    <row r="2" s="83" customFormat="1" ht="55" customHeight="1" spans="1:4">
      <c r="A2" s="68" t="s">
        <v>272</v>
      </c>
      <c r="B2" s="69"/>
      <c r="C2" s="69"/>
      <c r="D2" s="69"/>
    </row>
    <row r="3" s="82" customFormat="1" ht="32" customHeight="1" spans="1:4">
      <c r="A3" s="71"/>
      <c r="B3" s="72"/>
      <c r="C3" s="5" t="s">
        <v>2</v>
      </c>
      <c r="D3" s="5"/>
    </row>
    <row r="4" s="82" customFormat="1" ht="60" customHeight="1" spans="1:4">
      <c r="A4" s="16" t="s">
        <v>3</v>
      </c>
      <c r="B4" s="75" t="s">
        <v>273</v>
      </c>
      <c r="C4" s="75" t="s">
        <v>274</v>
      </c>
      <c r="D4" s="16" t="s">
        <v>230</v>
      </c>
    </row>
    <row r="5" s="82" customFormat="1" ht="28" customHeight="1" spans="1:4">
      <c r="A5" s="85" t="s">
        <v>134</v>
      </c>
      <c r="B5" s="86"/>
      <c r="C5" s="86"/>
      <c r="D5" s="87"/>
    </row>
    <row r="6" s="82" customFormat="1" ht="28" customHeight="1" spans="1:4">
      <c r="A6" s="88" t="s">
        <v>135</v>
      </c>
      <c r="B6" s="89"/>
      <c r="C6" s="53"/>
      <c r="D6" s="77"/>
    </row>
    <row r="7" s="82" customFormat="1" ht="28" customHeight="1" spans="1:4">
      <c r="A7" s="88" t="s">
        <v>136</v>
      </c>
      <c r="B7" s="89"/>
      <c r="C7" s="89"/>
      <c r="D7" s="90"/>
    </row>
    <row r="8" s="82" customFormat="1" ht="28" customHeight="1" spans="1:4">
      <c r="A8" s="91" t="s">
        <v>139</v>
      </c>
      <c r="B8" s="92">
        <v>375</v>
      </c>
      <c r="C8" s="53">
        <v>401</v>
      </c>
      <c r="D8" s="93">
        <v>6.93333333333333</v>
      </c>
    </row>
    <row r="9" s="82" customFormat="1" ht="28" customHeight="1" spans="1:4">
      <c r="A9" s="88" t="s">
        <v>138</v>
      </c>
      <c r="B9" s="86"/>
      <c r="C9" s="86"/>
      <c r="D9" s="93"/>
    </row>
    <row r="10" s="82" customFormat="1" ht="28" customHeight="1" spans="1:4">
      <c r="A10" s="91" t="s">
        <v>275</v>
      </c>
      <c r="B10" s="92"/>
      <c r="C10" s="92"/>
      <c r="D10" s="93"/>
    </row>
    <row r="11" s="82" customFormat="1" ht="28" customHeight="1" spans="1:4">
      <c r="A11" s="91" t="s">
        <v>140</v>
      </c>
      <c r="B11" s="86"/>
      <c r="C11" s="94"/>
      <c r="D11" s="93"/>
    </row>
    <row r="12" s="82" customFormat="1" ht="28" customHeight="1" spans="1:4">
      <c r="A12" s="91" t="s">
        <v>276</v>
      </c>
      <c r="B12" s="92"/>
      <c r="C12" s="53"/>
      <c r="D12" s="93"/>
    </row>
    <row r="13" s="82" customFormat="1" ht="28" customHeight="1" spans="1:4">
      <c r="A13" s="91" t="s">
        <v>142</v>
      </c>
      <c r="B13" s="92">
        <v>3517</v>
      </c>
      <c r="C13" s="53">
        <v>3629</v>
      </c>
      <c r="D13" s="93">
        <v>3.18453227182258</v>
      </c>
    </row>
    <row r="14" s="82" customFormat="1" ht="28" customHeight="1" spans="1:4">
      <c r="A14" s="95"/>
      <c r="B14" s="96"/>
      <c r="C14" s="96"/>
      <c r="D14" s="93"/>
    </row>
    <row r="15" s="82" customFormat="1" ht="28" customHeight="1" spans="1:4">
      <c r="A15" s="95"/>
      <c r="B15" s="92"/>
      <c r="C15" s="97"/>
      <c r="D15" s="93"/>
    </row>
    <row r="16" s="82" customFormat="1" ht="28" customHeight="1" spans="1:4">
      <c r="A16" s="98" t="s">
        <v>120</v>
      </c>
      <c r="B16" s="86">
        <f>SUM(B5:B15)</f>
        <v>3892</v>
      </c>
      <c r="C16" s="86">
        <f>SUM(C5:C15)</f>
        <v>4030</v>
      </c>
      <c r="D16" s="99">
        <v>3.54573484069887</v>
      </c>
    </row>
    <row r="17" s="1" customFormat="1" spans="1:4">
      <c r="A17" s="3"/>
      <c r="B17" s="3"/>
      <c r="C17" s="3"/>
      <c r="D17" s="3"/>
    </row>
    <row r="18" s="1" customFormat="1" spans="1:4">
      <c r="A18" s="3"/>
      <c r="B18" s="3"/>
      <c r="C18" s="3"/>
      <c r="D18" s="3"/>
    </row>
    <row r="19" s="1" customFormat="1" spans="1:4">
      <c r="A19" s="3"/>
      <c r="B19" s="3"/>
      <c r="C19" s="3"/>
      <c r="D19" s="3"/>
    </row>
    <row r="20" s="1" customFormat="1" spans="1:4">
      <c r="A20" s="3"/>
      <c r="B20" s="3"/>
      <c r="C20" s="3"/>
      <c r="D20" s="3"/>
    </row>
    <row r="21" s="1" customFormat="1" spans="1:4">
      <c r="A21" s="3"/>
      <c r="B21" s="3"/>
      <c r="C21" s="3"/>
      <c r="D21" s="3"/>
    </row>
    <row r="22" s="1" customFormat="1" spans="1:4">
      <c r="A22" s="3"/>
      <c r="B22" s="3"/>
      <c r="C22" s="3"/>
      <c r="D22" s="3"/>
    </row>
    <row r="23" s="1" customFormat="1" spans="1:4">
      <c r="A23" s="3"/>
      <c r="B23" s="3"/>
      <c r="C23" s="3"/>
      <c r="D23" s="3"/>
    </row>
    <row r="24" s="1" customFormat="1" spans="1:4">
      <c r="A24" s="3"/>
      <c r="B24" s="3"/>
      <c r="C24" s="3"/>
      <c r="D24" s="3"/>
    </row>
    <row r="25" s="1" customFormat="1" spans="1:4">
      <c r="A25" s="3"/>
      <c r="B25" s="3"/>
      <c r="C25" s="3"/>
      <c r="D25" s="3"/>
    </row>
    <row r="26" s="1" customFormat="1" spans="1:4">
      <c r="A26" s="3"/>
      <c r="B26" s="3"/>
      <c r="C26" s="3"/>
      <c r="D26" s="3"/>
    </row>
    <row r="27" s="84" customFormat="1" spans="1:4">
      <c r="A27" s="3"/>
      <c r="B27" s="3"/>
      <c r="C27" s="3"/>
      <c r="D27" s="3"/>
    </row>
    <row r="28" s="1" customFormat="1" spans="1:4">
      <c r="A28" s="3"/>
      <c r="B28" s="3"/>
      <c r="C28" s="3"/>
      <c r="D28" s="3"/>
    </row>
    <row r="29" s="1" customFormat="1" spans="1:4">
      <c r="A29" s="3"/>
      <c r="B29" s="3"/>
      <c r="C29" s="3"/>
      <c r="D29" s="3"/>
    </row>
    <row r="30" s="1" customFormat="1" spans="1:4">
      <c r="A30" s="3"/>
      <c r="B30" s="3"/>
      <c r="C30" s="3"/>
      <c r="D30" s="3"/>
    </row>
    <row r="31" s="1" customFormat="1" spans="1:4">
      <c r="A31" s="3"/>
      <c r="B31" s="3"/>
      <c r="C31" s="3"/>
      <c r="D31" s="3"/>
    </row>
    <row r="32" s="1" customFormat="1" spans="1:4">
      <c r="A32" s="3"/>
      <c r="B32" s="3"/>
      <c r="C32" s="3"/>
      <c r="D32" s="3"/>
    </row>
    <row r="33" s="1" customFormat="1" spans="1:4">
      <c r="A33" s="3"/>
      <c r="B33" s="3"/>
      <c r="C33" s="3"/>
      <c r="D33" s="3"/>
    </row>
    <row r="34" s="1" customFormat="1" spans="1:4">
      <c r="A34" s="3"/>
      <c r="B34" s="3"/>
      <c r="C34" s="3"/>
      <c r="D34" s="3"/>
    </row>
    <row r="35" s="1" customFormat="1" spans="1:4">
      <c r="A35" s="3"/>
      <c r="B35" s="3"/>
      <c r="C35" s="3"/>
      <c r="D35" s="3"/>
    </row>
    <row r="36" s="1" customFormat="1" spans="1:4">
      <c r="A36" s="3"/>
      <c r="B36" s="3"/>
      <c r="C36" s="3"/>
      <c r="D36" s="3"/>
    </row>
    <row r="37" s="1" customFormat="1" spans="1:4">
      <c r="A37" s="3"/>
      <c r="B37" s="3"/>
      <c r="C37" s="3"/>
      <c r="D37" s="3"/>
    </row>
    <row r="38" s="1" customFormat="1" spans="1:4">
      <c r="A38" s="3"/>
      <c r="B38" s="3"/>
      <c r="C38" s="3"/>
      <c r="D38" s="3"/>
    </row>
    <row r="39" s="1" customFormat="1" spans="1:4">
      <c r="A39" s="3"/>
      <c r="B39" s="3"/>
      <c r="C39" s="3"/>
      <c r="D39" s="3"/>
    </row>
    <row r="40" s="1" customFormat="1" spans="1:4">
      <c r="A40" s="3"/>
      <c r="B40" s="3"/>
      <c r="C40" s="3"/>
      <c r="D40" s="3"/>
    </row>
    <row r="41" s="1" customFormat="1" spans="1:4">
      <c r="A41" s="3"/>
      <c r="B41" s="3"/>
      <c r="C41" s="3"/>
      <c r="D41" s="3"/>
    </row>
    <row r="42" s="1" customFormat="1" spans="1:4">
      <c r="A42" s="3"/>
      <c r="B42" s="3"/>
      <c r="C42" s="3"/>
      <c r="D42" s="3"/>
    </row>
    <row r="43" s="1" customFormat="1" spans="1:4">
      <c r="A43" s="3"/>
      <c r="B43" s="3"/>
      <c r="C43" s="3"/>
      <c r="D43" s="3"/>
    </row>
    <row r="44" s="1" customFormat="1" spans="1:4">
      <c r="A44" s="3"/>
      <c r="B44" s="3"/>
      <c r="C44" s="3"/>
      <c r="D44" s="3"/>
    </row>
    <row r="45" s="1" customFormat="1" spans="1:4">
      <c r="A45" s="3"/>
      <c r="B45" s="3"/>
      <c r="C45" s="3"/>
      <c r="D45" s="3"/>
    </row>
    <row r="46" s="1" customFormat="1" spans="1:4">
      <c r="A46" s="3"/>
      <c r="B46" s="3"/>
      <c r="C46" s="3"/>
      <c r="D46" s="3"/>
    </row>
    <row r="47" s="1" customFormat="1" spans="1:4">
      <c r="A47" s="3"/>
      <c r="B47" s="3"/>
      <c r="C47" s="3"/>
      <c r="D47" s="3"/>
    </row>
    <row r="48" s="1" customFormat="1" spans="1:4">
      <c r="A48" s="3"/>
      <c r="B48" s="3"/>
      <c r="C48" s="3"/>
      <c r="D48" s="3"/>
    </row>
    <row r="49" s="1" customFormat="1" spans="1:4">
      <c r="A49" s="3"/>
      <c r="B49" s="3"/>
      <c r="C49" s="3"/>
      <c r="D49" s="3"/>
    </row>
    <row r="50" s="1" customFormat="1" spans="1:4">
      <c r="A50" s="3"/>
      <c r="B50" s="3"/>
      <c r="C50" s="3"/>
      <c r="D50" s="3"/>
    </row>
    <row r="51" s="84" customFormat="1" spans="1:4">
      <c r="A51" s="3"/>
      <c r="B51" s="3"/>
      <c r="C51" s="3"/>
      <c r="D51" s="3"/>
    </row>
  </sheetData>
  <mergeCells count="2">
    <mergeCell ref="A2:D2"/>
    <mergeCell ref="C3:D3"/>
  </mergeCells>
  <printOptions horizontalCentered="1"/>
  <pageMargins left="0.590277777777778" right="0.590277777777778" top="1" bottom="1" header="0.5" footer="0.5"/>
  <pageSetup paperSize="9" orientation="portrait" horizont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opLeftCell="A2" workbookViewId="0">
      <selection activeCell="A7" sqref="A7"/>
    </sheetView>
  </sheetViews>
  <sheetFormatPr defaultColWidth="10" defaultRowHeight="15.6" outlineLevelCol="3"/>
  <cols>
    <col min="1" max="1" width="32.0092592592593" style="3" customWidth="1"/>
    <col min="2" max="2" width="17" style="3" customWidth="1"/>
    <col min="3" max="3" width="16.7777777777778" style="3" customWidth="1"/>
    <col min="4" max="4" width="18.2222222222222" style="66" customWidth="1"/>
    <col min="5" max="16384" width="10" style="13"/>
  </cols>
  <sheetData>
    <row r="1" s="13" customFormat="1" ht="33" customHeight="1" spans="1:4">
      <c r="A1" s="67" t="s">
        <v>277</v>
      </c>
      <c r="B1" s="3"/>
      <c r="C1" s="3"/>
      <c r="D1" s="66"/>
    </row>
    <row r="2" s="13" customFormat="1" ht="60" customHeight="1" spans="1:4">
      <c r="A2" s="68" t="s">
        <v>278</v>
      </c>
      <c r="B2" s="69"/>
      <c r="C2" s="69"/>
      <c r="D2" s="70"/>
    </row>
    <row r="3" s="13" customFormat="1" ht="29" customHeight="1" spans="1:4">
      <c r="A3" s="71"/>
      <c r="B3" s="72"/>
      <c r="C3" s="5" t="s">
        <v>2</v>
      </c>
      <c r="D3" s="73"/>
    </row>
    <row r="4" s="13" customFormat="1" ht="64" customHeight="1" spans="1:4">
      <c r="A4" s="74" t="s">
        <v>63</v>
      </c>
      <c r="B4" s="75" t="s">
        <v>273</v>
      </c>
      <c r="C4" s="75" t="s">
        <v>274</v>
      </c>
      <c r="D4" s="16" t="s">
        <v>230</v>
      </c>
    </row>
    <row r="5" s="13" customFormat="1" ht="30" customHeight="1" spans="1:4">
      <c r="A5" s="76" t="s">
        <v>146</v>
      </c>
      <c r="B5" s="53"/>
      <c r="C5" s="53"/>
      <c r="D5" s="77"/>
    </row>
    <row r="6" s="13" customFormat="1" ht="30" customHeight="1" spans="1:4">
      <c r="A6" s="76" t="s">
        <v>147</v>
      </c>
      <c r="B6" s="53"/>
      <c r="C6" s="53"/>
      <c r="D6" s="77"/>
    </row>
    <row r="7" s="13" customFormat="1" ht="30" customHeight="1" spans="1:4">
      <c r="A7" s="76" t="s">
        <v>148</v>
      </c>
      <c r="B7" s="53"/>
      <c r="C7" s="56"/>
      <c r="D7" s="77"/>
    </row>
    <row r="8" s="13" customFormat="1" ht="30" customHeight="1" spans="1:4">
      <c r="A8" s="76" t="s">
        <v>149</v>
      </c>
      <c r="B8" s="58">
        <v>43746</v>
      </c>
      <c r="C8" s="56">
        <v>39924</v>
      </c>
      <c r="D8" s="78">
        <f>(C8-B8)/B8*100</f>
        <v>-8.73679879303251</v>
      </c>
    </row>
    <row r="9" s="13" customFormat="1" ht="30" customHeight="1" spans="1:4">
      <c r="A9" s="76" t="s">
        <v>150</v>
      </c>
      <c r="B9" s="58">
        <v>7035</v>
      </c>
      <c r="C9" s="56">
        <v>8097</v>
      </c>
      <c r="D9" s="78">
        <f t="shared" ref="D9:D14" si="0">(C9-B9)/B9*100</f>
        <v>15.0959488272921</v>
      </c>
    </row>
    <row r="10" s="13" customFormat="1" ht="30" customHeight="1" spans="1:4">
      <c r="A10" s="76" t="s">
        <v>279</v>
      </c>
      <c r="B10" s="58"/>
      <c r="C10" s="56"/>
      <c r="D10" s="78"/>
    </row>
    <row r="11" s="13" customFormat="1" ht="30" customHeight="1" spans="1:4">
      <c r="A11" s="76" t="s">
        <v>280</v>
      </c>
      <c r="B11" s="58">
        <v>33695</v>
      </c>
      <c r="C11" s="56">
        <v>12060</v>
      </c>
      <c r="D11" s="78">
        <f t="shared" si="0"/>
        <v>-64.2083395162487</v>
      </c>
    </row>
    <row r="12" s="13" customFormat="1" ht="30" customHeight="1" spans="1:4">
      <c r="A12" s="76" t="s">
        <v>281</v>
      </c>
      <c r="B12" s="58">
        <v>19609</v>
      </c>
      <c r="C12" s="56">
        <v>21693</v>
      </c>
      <c r="D12" s="78">
        <f t="shared" si="0"/>
        <v>10.6277729613953</v>
      </c>
    </row>
    <row r="13" s="13" customFormat="1" ht="30" customHeight="1" spans="1:4">
      <c r="A13" s="76"/>
      <c r="B13" s="58"/>
      <c r="C13" s="56"/>
      <c r="D13" s="78"/>
    </row>
    <row r="14" s="13" customFormat="1" ht="30" customHeight="1" spans="1:4">
      <c r="A14" s="79" t="s">
        <v>155</v>
      </c>
      <c r="B14" s="80">
        <f>SUM(B5:B13)</f>
        <v>104085</v>
      </c>
      <c r="C14" s="80">
        <f>SUM(C5:C13)</f>
        <v>81774</v>
      </c>
      <c r="D14" s="78">
        <f t="shared" si="0"/>
        <v>-21.4353653264159</v>
      </c>
    </row>
    <row r="15" s="13" customFormat="1" spans="1:4">
      <c r="A15" s="3"/>
      <c r="B15" s="3"/>
      <c r="C15" s="3"/>
      <c r="D15" s="81"/>
    </row>
  </sheetData>
  <mergeCells count="2">
    <mergeCell ref="A2:D2"/>
    <mergeCell ref="C3:D3"/>
  </mergeCells>
  <printOptions horizontalCentered="1"/>
  <pageMargins left="0.590277777777778" right="0.590277777777778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topLeftCell="A9" workbookViewId="0">
      <selection activeCell="D7" sqref="D7"/>
    </sheetView>
  </sheetViews>
  <sheetFormatPr defaultColWidth="10" defaultRowHeight="21" customHeight="1" outlineLevelCol="4"/>
  <cols>
    <col min="1" max="1" width="31.2222222222222" style="1" customWidth="1"/>
    <col min="2" max="2" width="13.2962962962963" style="84" customWidth="1"/>
    <col min="3" max="3" width="14.4351851851852" style="84" customWidth="1"/>
    <col min="4" max="4" width="14.9444444444444" style="196" customWidth="1"/>
    <col min="5" max="5" width="13.8425925925926" style="196" customWidth="1"/>
    <col min="6" max="16384" width="10" style="1"/>
  </cols>
  <sheetData>
    <row r="1" s="1" customFormat="1" ht="22" customHeight="1" spans="1:5">
      <c r="A1" s="191" t="s">
        <v>33</v>
      </c>
      <c r="B1" s="197"/>
      <c r="C1" s="197"/>
      <c r="D1" s="198"/>
      <c r="E1" s="198"/>
    </row>
    <row r="2" s="1" customFormat="1" ht="23" customHeight="1" spans="1:5">
      <c r="A2" s="199" t="s">
        <v>34</v>
      </c>
      <c r="B2" s="199"/>
      <c r="C2" s="199"/>
      <c r="D2" s="200"/>
      <c r="E2" s="200"/>
    </row>
    <row r="3" s="1" customFormat="1" ht="19" customHeight="1" spans="1:5">
      <c r="A3" s="110"/>
      <c r="B3" s="197"/>
      <c r="C3" s="197"/>
      <c r="D3" s="198"/>
      <c r="E3" s="201" t="s">
        <v>2</v>
      </c>
    </row>
    <row r="4" s="195" customFormat="1" ht="33" customHeight="1" spans="1:5">
      <c r="A4" s="202" t="s">
        <v>3</v>
      </c>
      <c r="B4" s="203" t="s">
        <v>4</v>
      </c>
      <c r="C4" s="202" t="s">
        <v>5</v>
      </c>
      <c r="D4" s="204" t="s">
        <v>6</v>
      </c>
      <c r="E4" s="204" t="s">
        <v>35</v>
      </c>
    </row>
    <row r="5" s="1" customFormat="1" ht="26" customHeight="1" spans="1:5">
      <c r="A5" s="205" t="s">
        <v>36</v>
      </c>
      <c r="B5" s="206">
        <v>40671</v>
      </c>
      <c r="C5" s="192">
        <v>42062</v>
      </c>
      <c r="D5" s="207">
        <f t="shared" ref="D5:D23" si="0">C5/B5*100</f>
        <v>103.420127363478</v>
      </c>
      <c r="E5" s="207">
        <v>-31.0651130012947</v>
      </c>
    </row>
    <row r="6" s="1" customFormat="1" ht="26" customHeight="1" spans="1:5">
      <c r="A6" s="205" t="s">
        <v>37</v>
      </c>
      <c r="B6" s="206">
        <v>185</v>
      </c>
      <c r="C6" s="192">
        <v>180</v>
      </c>
      <c r="D6" s="207">
        <f t="shared" si="0"/>
        <v>97.2972972972973</v>
      </c>
      <c r="E6" s="207">
        <v>-28.2868525896414</v>
      </c>
    </row>
    <row r="7" s="1" customFormat="1" ht="26" customHeight="1" spans="1:5">
      <c r="A7" s="205" t="s">
        <v>38</v>
      </c>
      <c r="B7" s="206">
        <v>1805</v>
      </c>
      <c r="C7" s="192">
        <v>1888</v>
      </c>
      <c r="D7" s="207">
        <f t="shared" si="0"/>
        <v>104.598337950139</v>
      </c>
      <c r="E7" s="207">
        <v>-15.676641357749</v>
      </c>
    </row>
    <row r="8" s="1" customFormat="1" ht="26" customHeight="1" spans="1:5">
      <c r="A8" s="205" t="s">
        <v>39</v>
      </c>
      <c r="B8" s="206">
        <v>82793</v>
      </c>
      <c r="C8" s="192">
        <v>80614</v>
      </c>
      <c r="D8" s="207">
        <f t="shared" si="0"/>
        <v>97.3681349872574</v>
      </c>
      <c r="E8" s="207">
        <v>-2.48935552544997</v>
      </c>
    </row>
    <row r="9" s="1" customFormat="1" ht="26" customHeight="1" spans="1:5">
      <c r="A9" s="205" t="s">
        <v>40</v>
      </c>
      <c r="B9" s="206">
        <v>22745</v>
      </c>
      <c r="C9" s="192">
        <v>22836</v>
      </c>
      <c r="D9" s="207">
        <f t="shared" si="0"/>
        <v>100.400087931414</v>
      </c>
      <c r="E9" s="207">
        <v>6.58576429404901</v>
      </c>
    </row>
    <row r="10" s="1" customFormat="1" ht="26" customHeight="1" spans="1:5">
      <c r="A10" s="208" t="s">
        <v>41</v>
      </c>
      <c r="B10" s="206">
        <v>778</v>
      </c>
      <c r="C10" s="192">
        <v>840</v>
      </c>
      <c r="D10" s="207">
        <f t="shared" si="0"/>
        <v>107.969151670951</v>
      </c>
      <c r="E10" s="207">
        <v>-59.4985535197686</v>
      </c>
    </row>
    <row r="11" s="1" customFormat="1" ht="26" customHeight="1" spans="1:5">
      <c r="A11" s="208" t="s">
        <v>42</v>
      </c>
      <c r="B11" s="206">
        <v>66271</v>
      </c>
      <c r="C11" s="192">
        <v>65546</v>
      </c>
      <c r="D11" s="207">
        <f t="shared" si="0"/>
        <v>98.9060071524498</v>
      </c>
      <c r="E11" s="207">
        <v>9.4713987473904</v>
      </c>
    </row>
    <row r="12" s="1" customFormat="1" ht="26" customHeight="1" spans="1:5">
      <c r="A12" s="205" t="s">
        <v>43</v>
      </c>
      <c r="B12" s="206">
        <v>27561</v>
      </c>
      <c r="C12" s="192">
        <v>28282</v>
      </c>
      <c r="D12" s="207">
        <f t="shared" si="0"/>
        <v>102.616015384057</v>
      </c>
      <c r="E12" s="207">
        <v>-32.2473229044391</v>
      </c>
    </row>
    <row r="13" s="1" customFormat="1" ht="26" customHeight="1" spans="1:5">
      <c r="A13" s="205" t="s">
        <v>44</v>
      </c>
      <c r="B13" s="209">
        <v>1049</v>
      </c>
      <c r="C13" s="192">
        <v>1063</v>
      </c>
      <c r="D13" s="207">
        <f t="shared" si="0"/>
        <v>101.334604385129</v>
      </c>
      <c r="E13" s="207">
        <v>-71.4477571850658</v>
      </c>
    </row>
    <row r="14" s="1" customFormat="1" ht="26" customHeight="1" spans="1:5">
      <c r="A14" s="205" t="s">
        <v>45</v>
      </c>
      <c r="B14" s="209">
        <v>41423</v>
      </c>
      <c r="C14" s="192">
        <v>42493</v>
      </c>
      <c r="D14" s="207">
        <f t="shared" si="0"/>
        <v>102.583106003911</v>
      </c>
      <c r="E14" s="207">
        <v>-2.03568793803025</v>
      </c>
    </row>
    <row r="15" s="1" customFormat="1" ht="26" customHeight="1" spans="1:5">
      <c r="A15" s="205" t="s">
        <v>46</v>
      </c>
      <c r="B15" s="209">
        <v>20940</v>
      </c>
      <c r="C15" s="192">
        <v>23993</v>
      </c>
      <c r="D15" s="207">
        <f t="shared" si="0"/>
        <v>114.579751671442</v>
      </c>
      <c r="E15" s="207">
        <v>-48.9260702045682</v>
      </c>
    </row>
    <row r="16" s="1" customFormat="1" ht="26" customHeight="1" spans="1:5">
      <c r="A16" s="205" t="s">
        <v>47</v>
      </c>
      <c r="B16" s="209">
        <v>5431</v>
      </c>
      <c r="C16" s="192">
        <v>4713</v>
      </c>
      <c r="D16" s="207">
        <f t="shared" si="0"/>
        <v>86.779598600626</v>
      </c>
      <c r="E16" s="207">
        <v>-39.3045717965229</v>
      </c>
    </row>
    <row r="17" s="1" customFormat="1" ht="26" customHeight="1" spans="1:5">
      <c r="A17" s="205" t="s">
        <v>48</v>
      </c>
      <c r="B17" s="209">
        <v>1269</v>
      </c>
      <c r="C17" s="192">
        <v>1275</v>
      </c>
      <c r="D17" s="207">
        <f t="shared" si="0"/>
        <v>100.472813238771</v>
      </c>
      <c r="E17" s="207">
        <v>203.571428571429</v>
      </c>
    </row>
    <row r="18" s="1" customFormat="1" ht="26" customHeight="1" spans="1:5">
      <c r="A18" s="205" t="s">
        <v>49</v>
      </c>
      <c r="B18" s="209">
        <v>296</v>
      </c>
      <c r="C18" s="192">
        <v>352</v>
      </c>
      <c r="D18" s="207">
        <f t="shared" si="0"/>
        <v>118.918918918919</v>
      </c>
      <c r="E18" s="207">
        <v>-67.3166202414113</v>
      </c>
    </row>
    <row r="19" s="1" customFormat="1" ht="23" customHeight="1" spans="1:5">
      <c r="A19" s="205" t="s">
        <v>50</v>
      </c>
      <c r="B19" s="209">
        <v>10</v>
      </c>
      <c r="C19" s="192">
        <v>10</v>
      </c>
      <c r="D19" s="207">
        <f t="shared" si="0"/>
        <v>100</v>
      </c>
      <c r="E19" s="207">
        <v>0</v>
      </c>
    </row>
    <row r="20" s="1" customFormat="1" ht="26" customHeight="1" spans="1:5">
      <c r="A20" s="205" t="s">
        <v>51</v>
      </c>
      <c r="B20" s="209">
        <v>843</v>
      </c>
      <c r="C20" s="192">
        <v>855</v>
      </c>
      <c r="D20" s="207">
        <f t="shared" si="0"/>
        <v>101.423487544484</v>
      </c>
      <c r="E20" s="207">
        <v>11.6187989556136</v>
      </c>
    </row>
    <row r="21" s="1" customFormat="1" ht="26" customHeight="1" spans="1:5">
      <c r="A21" s="205" t="s">
        <v>52</v>
      </c>
      <c r="B21" s="209">
        <v>12496</v>
      </c>
      <c r="C21" s="192">
        <v>15810</v>
      </c>
      <c r="D21" s="207">
        <f t="shared" si="0"/>
        <v>126.520486555698</v>
      </c>
      <c r="E21" s="207">
        <v>-35.7760896941138</v>
      </c>
    </row>
    <row r="22" s="1" customFormat="1" ht="26" customHeight="1" spans="1:5">
      <c r="A22" s="205" t="s">
        <v>53</v>
      </c>
      <c r="B22" s="209">
        <v>170</v>
      </c>
      <c r="C22" s="192">
        <v>190</v>
      </c>
      <c r="D22" s="207">
        <f t="shared" si="0"/>
        <v>111.764705882353</v>
      </c>
      <c r="E22" s="207">
        <v>-21.1618257261411</v>
      </c>
    </row>
    <row r="23" s="1" customFormat="1" ht="26" customHeight="1" spans="1:5">
      <c r="A23" s="205" t="s">
        <v>54</v>
      </c>
      <c r="B23" s="209">
        <v>2823</v>
      </c>
      <c r="C23" s="192">
        <v>3260</v>
      </c>
      <c r="D23" s="207">
        <f t="shared" si="0"/>
        <v>115.479985830677</v>
      </c>
      <c r="E23" s="207">
        <v>-0.458015267175573</v>
      </c>
    </row>
    <row r="24" s="1" customFormat="1" ht="24" customHeight="1" spans="1:5">
      <c r="A24" s="205" t="s">
        <v>55</v>
      </c>
      <c r="B24" s="209"/>
      <c r="C24" s="192"/>
      <c r="D24" s="207"/>
      <c r="E24" s="207"/>
    </row>
    <row r="25" s="1" customFormat="1" ht="26" customHeight="1" spans="1:5">
      <c r="A25" s="205" t="s">
        <v>56</v>
      </c>
      <c r="B25" s="209">
        <v>2865</v>
      </c>
      <c r="C25" s="192">
        <v>2867</v>
      </c>
      <c r="D25" s="207">
        <f>C25/B25*100</f>
        <v>100.069808027923</v>
      </c>
      <c r="E25" s="207">
        <v>-3.14189189189189</v>
      </c>
    </row>
    <row r="26" s="1" customFormat="1" ht="22" customHeight="1" spans="1:5">
      <c r="A26" s="205" t="s">
        <v>57</v>
      </c>
      <c r="B26" s="209">
        <v>3038</v>
      </c>
      <c r="C26" s="192">
        <v>3041</v>
      </c>
      <c r="D26" s="207">
        <f>C26/B26*100</f>
        <v>100.09874917709</v>
      </c>
      <c r="E26" s="207">
        <v>-14.5786516853933</v>
      </c>
    </row>
    <row r="27" s="1" customFormat="1" ht="24.65" customHeight="1" spans="1:5">
      <c r="A27" s="210" t="s">
        <v>58</v>
      </c>
      <c r="B27" s="211">
        <f>SUM(B5:B26)</f>
        <v>335462</v>
      </c>
      <c r="C27" s="211">
        <f>SUM(C5:C26)</f>
        <v>342170</v>
      </c>
      <c r="D27" s="212">
        <f>C27/B27*100</f>
        <v>101.999630360518</v>
      </c>
      <c r="E27" s="212">
        <v>-16.5567242106701</v>
      </c>
    </row>
    <row r="28" s="1" customFormat="1" customHeight="1" spans="1:5">
      <c r="A28" s="213"/>
      <c r="B28" s="214"/>
      <c r="C28" s="84"/>
      <c r="D28" s="196"/>
      <c r="E28" s="196"/>
    </row>
    <row r="29" s="1" customFormat="1" customHeight="1" spans="1:5">
      <c r="B29" s="84"/>
      <c r="C29" s="84"/>
      <c r="D29" s="196"/>
      <c r="E29" s="196"/>
    </row>
    <row r="30" s="1" customFormat="1" customHeight="1" spans="1:5">
      <c r="B30" s="84"/>
      <c r="C30" s="84"/>
      <c r="D30" s="196"/>
      <c r="E30" s="196"/>
    </row>
  </sheetData>
  <mergeCells count="1">
    <mergeCell ref="A2:E2"/>
  </mergeCells>
  <printOptions horizontalCentered="1"/>
  <pageMargins left="0.550694444444444" right="0.550694444444444" top="1" bottom="1" header="0.5" footer="0.5"/>
  <pageSetup paperSize="9" scale="98" orientation="portrait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topLeftCell="A10" workbookViewId="0">
      <selection activeCell="G19" sqref="G19"/>
    </sheetView>
  </sheetViews>
  <sheetFormatPr defaultColWidth="10" defaultRowHeight="15.6" outlineLevelCol="3"/>
  <cols>
    <col min="1" max="1" width="26.3703703703704" style="3" customWidth="1"/>
    <col min="2" max="2" width="14.537037037037" style="3" customWidth="1"/>
    <col min="3" max="3" width="29.7037037037037" style="3" customWidth="1"/>
    <col min="4" max="4" width="14.537037037037" style="3" customWidth="1"/>
    <col min="5" max="16384" width="10" style="13"/>
  </cols>
  <sheetData>
    <row r="1" s="13" customFormat="1" ht="24" customHeight="1" spans="1:4">
      <c r="A1" s="33" t="s">
        <v>282</v>
      </c>
      <c r="B1" s="1"/>
      <c r="C1" s="1"/>
      <c r="D1" s="1"/>
    </row>
    <row r="2" s="13" customFormat="1" ht="37" customHeight="1" spans="1:4">
      <c r="A2" s="45" t="s">
        <v>283</v>
      </c>
      <c r="B2" s="45"/>
      <c r="C2" s="45"/>
      <c r="D2" s="45"/>
    </row>
    <row r="3" s="13" customFormat="1" ht="25" customHeight="1" spans="1:4">
      <c r="A3" s="46" t="s">
        <v>2</v>
      </c>
      <c r="B3" s="46"/>
      <c r="C3" s="46"/>
      <c r="D3" s="46"/>
    </row>
    <row r="4" s="13" customFormat="1" ht="33" customHeight="1" spans="1:4">
      <c r="A4" s="47" t="s">
        <v>63</v>
      </c>
      <c r="B4" s="48" t="s">
        <v>62</v>
      </c>
      <c r="C4" s="48" t="s">
        <v>63</v>
      </c>
      <c r="D4" s="48" t="s">
        <v>158</v>
      </c>
    </row>
    <row r="5" s="13" customFormat="1" ht="33" customHeight="1" spans="1:4">
      <c r="A5" s="49" t="s">
        <v>134</v>
      </c>
      <c r="B5" s="50">
        <v>4030</v>
      </c>
      <c r="C5" s="51" t="s">
        <v>159</v>
      </c>
      <c r="D5" s="50">
        <f>SUM(D6:D14)</f>
        <v>81774</v>
      </c>
    </row>
    <row r="6" s="13" customFormat="1" ht="33" customHeight="1" spans="1:4">
      <c r="A6" s="49" t="s">
        <v>66</v>
      </c>
      <c r="B6" s="50">
        <v>40366</v>
      </c>
      <c r="C6" s="52" t="s">
        <v>160</v>
      </c>
      <c r="D6" s="53"/>
    </row>
    <row r="7" s="13" customFormat="1" ht="33" customHeight="1" spans="1:4">
      <c r="A7" s="54" t="s">
        <v>111</v>
      </c>
      <c r="B7" s="55">
        <v>40366</v>
      </c>
      <c r="C7" s="52" t="s">
        <v>161</v>
      </c>
      <c r="D7" s="53"/>
    </row>
    <row r="8" s="13" customFormat="1" ht="33" customHeight="1" spans="1:4">
      <c r="A8" s="54"/>
      <c r="B8" s="55"/>
      <c r="C8" s="52" t="s">
        <v>162</v>
      </c>
      <c r="D8" s="53"/>
    </row>
    <row r="9" s="13" customFormat="1" ht="33" customHeight="1" spans="1:4">
      <c r="A9" s="49" t="s">
        <v>115</v>
      </c>
      <c r="B9" s="50">
        <v>101116</v>
      </c>
      <c r="C9" s="52" t="s">
        <v>163</v>
      </c>
      <c r="D9" s="56">
        <v>39924</v>
      </c>
    </row>
    <row r="10" s="13" customFormat="1" ht="33" customHeight="1" spans="1:4">
      <c r="A10" s="43" t="s">
        <v>165</v>
      </c>
      <c r="B10" s="44">
        <v>1116</v>
      </c>
      <c r="C10" s="57" t="s">
        <v>164</v>
      </c>
      <c r="D10" s="56">
        <v>8097</v>
      </c>
    </row>
    <row r="11" s="13" customFormat="1" ht="33" customHeight="1" spans="1:4">
      <c r="A11" s="29" t="s">
        <v>284</v>
      </c>
      <c r="B11" s="44">
        <v>100000</v>
      </c>
      <c r="C11" s="57" t="s">
        <v>285</v>
      </c>
      <c r="D11" s="58"/>
    </row>
    <row r="12" s="13" customFormat="1" ht="33" customHeight="1" spans="1:4">
      <c r="A12" s="59"/>
      <c r="B12" s="59"/>
      <c r="C12" s="60" t="s">
        <v>107</v>
      </c>
      <c r="D12" s="56">
        <v>12060</v>
      </c>
    </row>
    <row r="13" s="13" customFormat="1" ht="33" customHeight="1" spans="1:4">
      <c r="A13" s="61" t="s">
        <v>169</v>
      </c>
      <c r="B13" s="50">
        <v>46730</v>
      </c>
      <c r="C13" s="60" t="s">
        <v>168</v>
      </c>
      <c r="D13" s="56">
        <v>21693</v>
      </c>
    </row>
    <row r="14" s="13" customFormat="1" ht="33" customHeight="1" spans="1:4">
      <c r="A14" s="61"/>
      <c r="B14" s="55"/>
      <c r="C14" s="60" t="s">
        <v>170</v>
      </c>
      <c r="D14" s="58"/>
    </row>
    <row r="15" s="13" customFormat="1" ht="33" customHeight="1" spans="1:4">
      <c r="A15" s="61" t="s">
        <v>118</v>
      </c>
      <c r="B15" s="50"/>
      <c r="C15" s="61" t="s">
        <v>171</v>
      </c>
      <c r="D15" s="50">
        <v>62596</v>
      </c>
    </row>
    <row r="16" s="13" customFormat="1" ht="33" customHeight="1" spans="1:4">
      <c r="A16" s="49"/>
      <c r="B16" s="55"/>
      <c r="C16" s="51" t="s">
        <v>172</v>
      </c>
      <c r="D16" s="50">
        <v>1116.8</v>
      </c>
    </row>
    <row r="17" s="13" customFormat="1" ht="33" customHeight="1" spans="1:4">
      <c r="A17" s="49"/>
      <c r="B17" s="55"/>
      <c r="C17" s="62" t="s">
        <v>173</v>
      </c>
      <c r="D17" s="55">
        <v>1116.8</v>
      </c>
    </row>
    <row r="18" s="13" customFormat="1" ht="33" customHeight="1" spans="1:4">
      <c r="A18" s="49"/>
      <c r="B18" s="55"/>
      <c r="C18" s="51" t="s">
        <v>174</v>
      </c>
      <c r="D18" s="50">
        <v>46734</v>
      </c>
    </row>
    <row r="19" s="13" customFormat="1" ht="33" customHeight="1" spans="1:4">
      <c r="A19" s="49"/>
      <c r="B19" s="55"/>
      <c r="C19" s="51" t="s">
        <v>116</v>
      </c>
      <c r="D19" s="50">
        <v>21</v>
      </c>
    </row>
    <row r="20" s="13" customFormat="1" ht="33" customHeight="1" spans="1:4">
      <c r="A20" s="63" t="s">
        <v>120</v>
      </c>
      <c r="B20" s="50">
        <f>B5+B6+B9+B13</f>
        <v>192242</v>
      </c>
      <c r="C20" s="64" t="s">
        <v>121</v>
      </c>
      <c r="D20" s="50">
        <f>D5+D15+D16+D19+D18</f>
        <v>192241.8</v>
      </c>
    </row>
    <row r="21" s="13" customFormat="1" spans="1:4">
      <c r="A21" s="3"/>
      <c r="B21" s="3"/>
      <c r="C21" s="3"/>
      <c r="D21" s="3"/>
    </row>
    <row r="22" s="13" customFormat="1" spans="1:4">
      <c r="A22" s="3"/>
      <c r="B22" s="3"/>
      <c r="C22" s="3"/>
      <c r="D22" s="3"/>
    </row>
    <row r="23" s="13" customFormat="1" spans="1:4">
      <c r="A23" s="3"/>
      <c r="B23" s="3"/>
      <c r="C23" s="3"/>
      <c r="D23" s="3"/>
    </row>
    <row r="24" s="13" customFormat="1" spans="1:4">
      <c r="A24" s="3"/>
      <c r="B24" s="3"/>
      <c r="C24" s="3"/>
      <c r="D24" s="3"/>
    </row>
    <row r="25" s="13" customFormat="1" spans="1:4">
      <c r="A25" s="3"/>
      <c r="B25" s="3"/>
      <c r="C25" s="3"/>
      <c r="D25" s="3"/>
    </row>
    <row r="26" s="13" customFormat="1" spans="1:4">
      <c r="A26" s="3"/>
      <c r="B26" s="3"/>
      <c r="C26" s="65"/>
      <c r="D26" s="3"/>
    </row>
    <row r="27" s="13" customFormat="1" spans="1:4">
      <c r="A27" s="3"/>
      <c r="B27" s="3"/>
      <c r="C27" s="3"/>
      <c r="D27" s="3"/>
    </row>
    <row r="28" s="13" customFormat="1" spans="1:4">
      <c r="A28" s="3"/>
      <c r="B28" s="3"/>
      <c r="C28" s="65"/>
      <c r="D28" s="3"/>
    </row>
    <row r="29" s="13" customFormat="1" spans="1:4">
      <c r="A29" s="3"/>
      <c r="B29" s="3"/>
      <c r="C29" s="3"/>
      <c r="D29" s="3"/>
    </row>
    <row r="30" s="13" customFormat="1" spans="1:4">
      <c r="A30" s="3"/>
      <c r="B30" s="3"/>
      <c r="C30" s="3"/>
      <c r="D30" s="3"/>
    </row>
    <row r="31" s="13" customFormat="1" spans="1:4">
      <c r="A31" s="3"/>
      <c r="B31" s="3"/>
      <c r="C31" s="3"/>
      <c r="D31" s="3"/>
    </row>
  </sheetData>
  <mergeCells count="2">
    <mergeCell ref="A2:D2"/>
    <mergeCell ref="A3:D3"/>
  </mergeCells>
  <printOptions horizontalCentered="1"/>
  <pageMargins left="0.590277777777778" right="0.590277777777778" top="1" bottom="1" header="0.5" footer="0.5"/>
  <pageSetup paperSize="9" orientation="portrait" horizont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A2" sqref="A2:B2"/>
    </sheetView>
  </sheetViews>
  <sheetFormatPr defaultColWidth="10" defaultRowHeight="15.6" outlineLevelCol="1"/>
  <cols>
    <col min="1" max="1" width="58.4537037037037" style="1" customWidth="1"/>
    <col min="2" max="2" width="22.5555555555556" style="1" customWidth="1"/>
    <col min="3" max="3" width="10.7777777777778" style="1"/>
    <col min="4" max="5" width="10" style="1"/>
    <col min="6" max="6" width="10.7777777777778" style="1"/>
    <col min="7" max="16384" width="10" style="1"/>
  </cols>
  <sheetData>
    <row r="1" s="1" customFormat="1" ht="34" customHeight="1" spans="1:2">
      <c r="A1" s="33" t="s">
        <v>286</v>
      </c>
    </row>
    <row r="2" s="1" customFormat="1" ht="37" customHeight="1" spans="1:2">
      <c r="A2" s="39" t="s">
        <v>287</v>
      </c>
      <c r="B2" s="39"/>
    </row>
    <row r="3" s="1" customFormat="1" ht="36" customHeight="1" spans="1:2">
      <c r="B3" s="41" t="s">
        <v>2</v>
      </c>
    </row>
    <row r="4" s="40" customFormat="1" ht="39" customHeight="1" spans="1:2">
      <c r="A4" s="42" t="s">
        <v>3</v>
      </c>
      <c r="B4" s="42" t="s">
        <v>124</v>
      </c>
    </row>
    <row r="5" s="40" customFormat="1" ht="36" customHeight="1" spans="1:2">
      <c r="A5" s="29" t="s">
        <v>219</v>
      </c>
      <c r="B5" s="9">
        <v>876883</v>
      </c>
    </row>
    <row r="6" s="40" customFormat="1" ht="36" customHeight="1" spans="1:2">
      <c r="A6" s="29" t="s">
        <v>220</v>
      </c>
      <c r="B6" s="9">
        <v>100000</v>
      </c>
    </row>
    <row r="7" s="40" customFormat="1" ht="36" customHeight="1" spans="1:2">
      <c r="A7" s="29" t="s">
        <v>221</v>
      </c>
      <c r="B7" s="9">
        <f>B8+B9</f>
        <v>101116</v>
      </c>
    </row>
    <row r="8" s="40" customFormat="1" ht="36" customHeight="1" spans="1:2">
      <c r="A8" s="43" t="s">
        <v>265</v>
      </c>
      <c r="B8" s="44">
        <v>1116</v>
      </c>
    </row>
    <row r="9" s="40" customFormat="1" ht="36" customHeight="1" spans="1:2">
      <c r="A9" s="29" t="s">
        <v>266</v>
      </c>
      <c r="B9" s="44">
        <v>100000</v>
      </c>
    </row>
    <row r="10" s="40" customFormat="1" ht="36" customHeight="1" spans="1:2">
      <c r="A10" s="29" t="s">
        <v>224</v>
      </c>
      <c r="B10" s="9">
        <f>B11</f>
        <v>867986</v>
      </c>
    </row>
    <row r="11" s="40" customFormat="1" ht="36" customHeight="1" spans="1:2">
      <c r="A11" s="29" t="s">
        <v>225</v>
      </c>
      <c r="B11" s="44">
        <v>867986</v>
      </c>
    </row>
  </sheetData>
  <mergeCells count="1">
    <mergeCell ref="A2:B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opLeftCell="A8" workbookViewId="0">
      <selection activeCell="A9" sqref="A9"/>
    </sheetView>
  </sheetViews>
  <sheetFormatPr defaultColWidth="8.88888888888889" defaultRowHeight="14.4" outlineLevelCol="2"/>
  <cols>
    <col min="1" max="1" width="34.5648148148148" style="31" customWidth="1"/>
    <col min="2" max="2" width="23.4074074074074" style="31" customWidth="1"/>
    <col min="3" max="3" width="24.8333333333333" style="31" customWidth="1"/>
    <col min="4" max="16384" width="8.88888888888889" style="31"/>
  </cols>
  <sheetData>
    <row r="1" s="31" customFormat="1" ht="38" customHeight="1" spans="1:3">
      <c r="A1" s="33" t="s">
        <v>288</v>
      </c>
      <c r="B1" s="1"/>
      <c r="C1" s="1"/>
    </row>
    <row r="2" s="31" customFormat="1" ht="33" customHeight="1" spans="1:3">
      <c r="A2" s="39" t="s">
        <v>289</v>
      </c>
      <c r="B2" s="39"/>
      <c r="C2" s="39"/>
    </row>
    <row r="3" s="31" customFormat="1" ht="24" customHeight="1" spans="1:3">
      <c r="A3" s="1"/>
      <c r="B3" s="1"/>
      <c r="C3" s="35" t="s">
        <v>2</v>
      </c>
    </row>
    <row r="4" s="31" customFormat="1" ht="29" customHeight="1" spans="1:3">
      <c r="A4" s="16" t="s">
        <v>3</v>
      </c>
      <c r="B4" s="7" t="s">
        <v>201</v>
      </c>
      <c r="C4" s="7" t="s">
        <v>229</v>
      </c>
    </row>
    <row r="5" s="31" customFormat="1" ht="29" customHeight="1" spans="1:3">
      <c r="A5" s="10" t="s">
        <v>290</v>
      </c>
      <c r="B5" s="10"/>
      <c r="C5" s="10"/>
    </row>
    <row r="6" s="31" customFormat="1" ht="29" customHeight="1" spans="1:3">
      <c r="A6" s="10" t="s">
        <v>291</v>
      </c>
      <c r="B6" s="10"/>
      <c r="C6" s="10"/>
    </row>
    <row r="7" s="31" customFormat="1" ht="29" customHeight="1" spans="1:3">
      <c r="A7" s="10" t="s">
        <v>292</v>
      </c>
      <c r="B7" s="10"/>
      <c r="C7" s="10"/>
    </row>
    <row r="8" s="31" customFormat="1" ht="29" customHeight="1" spans="1:3">
      <c r="A8" s="10" t="s">
        <v>293</v>
      </c>
      <c r="B8" s="10"/>
      <c r="C8" s="10"/>
    </row>
    <row r="9" s="31" customFormat="1" ht="29" customHeight="1" spans="1:3">
      <c r="A9" s="10" t="s">
        <v>294</v>
      </c>
      <c r="B9" s="10"/>
      <c r="C9" s="10"/>
    </row>
    <row r="10" s="31" customFormat="1" ht="29" customHeight="1" spans="1:3">
      <c r="A10" s="38"/>
      <c r="B10" s="10"/>
      <c r="C10" s="10"/>
    </row>
    <row r="11" s="31" customFormat="1" ht="29" customHeight="1" spans="1:3">
      <c r="A11" s="38"/>
      <c r="B11" s="10"/>
      <c r="C11" s="10"/>
    </row>
    <row r="12" s="32" customFormat="1" ht="29" customHeight="1" spans="1:3">
      <c r="A12" s="38" t="s">
        <v>295</v>
      </c>
      <c r="B12" s="38">
        <v>0</v>
      </c>
      <c r="C12" s="38">
        <v>0</v>
      </c>
    </row>
    <row r="13" s="31" customFormat="1" ht="29" customHeight="1" spans="1:3">
      <c r="A13" s="38" t="s">
        <v>66</v>
      </c>
      <c r="B13" s="38">
        <v>174</v>
      </c>
      <c r="C13" s="38">
        <v>186</v>
      </c>
    </row>
    <row r="14" s="31" customFormat="1" ht="29" customHeight="1" spans="1:3">
      <c r="A14" s="38"/>
      <c r="B14" s="10"/>
      <c r="C14" s="10"/>
    </row>
    <row r="15" s="31" customFormat="1" ht="29" customHeight="1" spans="1:3">
      <c r="A15" s="38"/>
      <c r="B15" s="10"/>
      <c r="C15" s="10"/>
    </row>
    <row r="16" s="31" customFormat="1" ht="29" customHeight="1" spans="1:3">
      <c r="A16" s="38" t="s">
        <v>169</v>
      </c>
      <c r="B16" s="38"/>
      <c r="C16" s="38">
        <v>174</v>
      </c>
    </row>
    <row r="17" s="31" customFormat="1" ht="29" customHeight="1" spans="1:3">
      <c r="A17" s="38"/>
      <c r="B17" s="10"/>
      <c r="C17" s="10"/>
    </row>
    <row r="18" s="31" customFormat="1" ht="29" customHeight="1" spans="1:3">
      <c r="A18" s="38" t="s">
        <v>120</v>
      </c>
      <c r="B18" s="38">
        <v>174</v>
      </c>
      <c r="C18" s="38">
        <f>SUM(C13:C16)</f>
        <v>360</v>
      </c>
    </row>
  </sheetData>
  <mergeCells count="1">
    <mergeCell ref="A2:C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opLeftCell="A8" workbookViewId="0">
      <selection activeCell="A9" sqref="A9"/>
    </sheetView>
  </sheetViews>
  <sheetFormatPr defaultColWidth="8.88888888888889" defaultRowHeight="14.4" outlineLevelCol="2"/>
  <cols>
    <col min="1" max="1" width="44" style="31" customWidth="1"/>
    <col min="2" max="2" width="19.8703703703704" style="31" customWidth="1"/>
    <col min="3" max="3" width="20.2685185185185" style="31" customWidth="1"/>
    <col min="4" max="16384" width="8.88888888888889" style="31"/>
  </cols>
  <sheetData>
    <row r="1" s="31" customFormat="1" ht="30" customHeight="1" spans="1:3">
      <c r="A1" s="33" t="s">
        <v>296</v>
      </c>
      <c r="B1" s="1"/>
      <c r="C1" s="1"/>
    </row>
    <row r="2" s="31" customFormat="1" ht="36" customHeight="1" spans="1:3">
      <c r="A2" s="34" t="s">
        <v>297</v>
      </c>
      <c r="B2" s="34"/>
      <c r="C2" s="34"/>
    </row>
    <row r="3" s="31" customFormat="1" ht="30" customHeight="1" spans="1:3">
      <c r="A3" s="1"/>
      <c r="B3" s="1"/>
      <c r="C3" s="35" t="s">
        <v>2</v>
      </c>
    </row>
    <row r="4" s="31" customFormat="1" ht="33" customHeight="1" spans="1:3">
      <c r="A4" s="16" t="s">
        <v>3</v>
      </c>
      <c r="B4" s="7" t="s">
        <v>201</v>
      </c>
      <c r="C4" s="7" t="s">
        <v>229</v>
      </c>
    </row>
    <row r="5" s="31" customFormat="1" ht="32" customHeight="1" spans="1:3">
      <c r="A5" s="36" t="s">
        <v>298</v>
      </c>
      <c r="B5" s="10"/>
      <c r="C5" s="10"/>
    </row>
    <row r="6" s="31" customFormat="1" ht="32" customHeight="1" spans="1:3">
      <c r="A6" s="36" t="s">
        <v>299</v>
      </c>
      <c r="B6" s="10"/>
      <c r="C6" s="10"/>
    </row>
    <row r="7" s="31" customFormat="1" ht="32" customHeight="1" spans="1:3">
      <c r="A7" s="36" t="s">
        <v>300</v>
      </c>
      <c r="B7" s="10"/>
      <c r="C7" s="10"/>
    </row>
    <row r="8" s="31" customFormat="1" ht="32" customHeight="1" spans="1:3">
      <c r="A8" s="36" t="s">
        <v>301</v>
      </c>
      <c r="B8" s="10"/>
      <c r="C8" s="10"/>
    </row>
    <row r="9" s="31" customFormat="1" ht="32" customHeight="1" spans="1:3">
      <c r="A9" s="36" t="s">
        <v>302</v>
      </c>
      <c r="B9" s="10"/>
      <c r="C9" s="10"/>
    </row>
    <row r="10" s="31" customFormat="1" ht="32" customHeight="1" spans="1:3">
      <c r="A10" s="36" t="s">
        <v>303</v>
      </c>
      <c r="B10" s="10"/>
      <c r="C10" s="10"/>
    </row>
    <row r="11" s="31" customFormat="1" ht="32" customHeight="1" spans="1:3">
      <c r="A11" s="36"/>
      <c r="B11" s="10"/>
      <c r="C11" s="10"/>
    </row>
    <row r="12" s="32" customFormat="1" ht="32" customHeight="1" spans="1:3">
      <c r="A12" s="37" t="s">
        <v>304</v>
      </c>
      <c r="B12" s="38"/>
      <c r="C12" s="38"/>
    </row>
    <row r="13" s="32" customFormat="1" ht="32" customHeight="1" spans="1:3">
      <c r="A13" s="38" t="s">
        <v>66</v>
      </c>
      <c r="B13" s="38"/>
      <c r="C13" s="38"/>
    </row>
    <row r="14" s="31" customFormat="1" ht="32" customHeight="1" spans="1:3">
      <c r="A14" s="38" t="s">
        <v>195</v>
      </c>
      <c r="B14" s="10"/>
      <c r="C14" s="10"/>
    </row>
    <row r="15" s="31" customFormat="1" ht="32" customHeight="1" spans="1:3">
      <c r="A15" s="38" t="s">
        <v>196</v>
      </c>
      <c r="B15" s="38">
        <v>174</v>
      </c>
      <c r="C15" s="38">
        <v>360</v>
      </c>
    </row>
    <row r="16" s="31" customFormat="1" ht="32" customHeight="1" spans="1:3">
      <c r="A16" s="10" t="s">
        <v>197</v>
      </c>
      <c r="B16" s="10"/>
      <c r="C16" s="10"/>
    </row>
    <row r="17" s="31" customFormat="1" ht="32" customHeight="1" spans="1:3">
      <c r="A17" s="38" t="s">
        <v>121</v>
      </c>
      <c r="B17" s="38">
        <v>174</v>
      </c>
      <c r="C17" s="38">
        <v>360</v>
      </c>
    </row>
  </sheetData>
  <mergeCells count="1">
    <mergeCell ref="A2:C2"/>
  </mergeCells>
  <printOptions horizontalCentered="1"/>
  <pageMargins left="0.590277777777778" right="0.590277777777778" top="1" bottom="1" header="0.5" footer="0.5"/>
  <pageSetup paperSize="9" orientation="portrait" horizontalDpi="600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4" sqref="A14:D14"/>
    </sheetView>
  </sheetViews>
  <sheetFormatPr defaultColWidth="10" defaultRowHeight="15.6" outlineLevelCol="6"/>
  <cols>
    <col min="1" max="1" width="27.6574074074074" style="3" customWidth="1"/>
    <col min="2" max="2" width="16.4907407407407" style="3" customWidth="1"/>
    <col min="3" max="3" width="18.962962962963" style="3" customWidth="1"/>
    <col min="4" max="4" width="20.5555555555556" style="3" customWidth="1"/>
    <col min="5" max="6" width="10" style="13"/>
    <col min="7" max="7" width="18.3333333333333" style="13" customWidth="1"/>
    <col min="8" max="8" width="10" style="13"/>
    <col min="9" max="9" width="19" style="13" customWidth="1"/>
    <col min="10" max="16384" width="10" style="13"/>
  </cols>
  <sheetData>
    <row r="1" s="13" customFormat="1" ht="37" customHeight="1" spans="1:7">
      <c r="A1" s="2" t="s">
        <v>305</v>
      </c>
      <c r="B1" s="3"/>
      <c r="C1" s="3"/>
      <c r="D1" s="3"/>
    </row>
    <row r="2" s="13" customFormat="1" ht="28" customHeight="1" spans="1:7">
      <c r="A2" s="4" t="s">
        <v>306</v>
      </c>
      <c r="B2" s="4"/>
      <c r="C2" s="4"/>
      <c r="D2" s="4"/>
    </row>
    <row r="3" s="13" customFormat="1" ht="27" customHeight="1" spans="1:7">
      <c r="A3" s="3"/>
      <c r="B3" s="15"/>
      <c r="C3" s="15"/>
      <c r="D3" s="5" t="s">
        <v>2</v>
      </c>
    </row>
    <row r="4" s="14" customFormat="1" ht="56" customHeight="1" spans="1:7">
      <c r="A4" s="6" t="s">
        <v>63</v>
      </c>
      <c r="B4" s="7" t="s">
        <v>201</v>
      </c>
      <c r="C4" s="7" t="s">
        <v>229</v>
      </c>
      <c r="D4" s="16" t="s">
        <v>230</v>
      </c>
    </row>
    <row r="5" s="13" customFormat="1" ht="25.05" customHeight="1" spans="1:7">
      <c r="A5" s="17" t="s">
        <v>202</v>
      </c>
      <c r="B5" s="18">
        <v>30341</v>
      </c>
      <c r="C5" s="18">
        <v>31366</v>
      </c>
      <c r="D5" s="19">
        <v>0.034</v>
      </c>
    </row>
    <row r="6" s="13" customFormat="1" ht="24" customHeight="1" spans="1:7">
      <c r="A6" s="20"/>
      <c r="B6" s="18"/>
      <c r="C6" s="18"/>
      <c r="D6" s="19"/>
    </row>
    <row r="7" s="13" customFormat="1" ht="24" customHeight="1" spans="1:7">
      <c r="A7" s="20"/>
      <c r="B7" s="18"/>
      <c r="C7" s="18"/>
      <c r="D7" s="19"/>
    </row>
    <row r="8" s="13" customFormat="1" ht="24" customHeight="1" spans="1:7">
      <c r="A8" s="17"/>
      <c r="B8" s="18"/>
      <c r="C8" s="18"/>
      <c r="D8" s="19"/>
    </row>
    <row r="9" s="13" customFormat="1" ht="24" customHeight="1" spans="1:7">
      <c r="A9" s="17"/>
      <c r="B9" s="18"/>
      <c r="C9" s="18"/>
      <c r="D9" s="19"/>
      <c r="G9" s="21"/>
    </row>
    <row r="10" s="13" customFormat="1" ht="24" customHeight="1" spans="1:7">
      <c r="A10" s="17"/>
      <c r="B10" s="18"/>
      <c r="C10" s="18"/>
      <c r="D10" s="22"/>
    </row>
    <row r="11" s="13" customFormat="1" ht="24" customHeight="1" spans="1:7">
      <c r="A11" s="23" t="s">
        <v>203</v>
      </c>
      <c r="B11" s="24">
        <v>30341</v>
      </c>
      <c r="C11" s="24">
        <v>31366</v>
      </c>
      <c r="D11" s="25">
        <v>0.034</v>
      </c>
    </row>
    <row r="12" s="13" customFormat="1" ht="34" customHeight="1" spans="1:7">
      <c r="A12" s="26"/>
      <c r="B12" s="27"/>
      <c r="C12" s="27"/>
      <c r="D12" s="28"/>
    </row>
    <row r="13" s="13" customFormat="1" ht="24" customHeight="1" spans="1:7">
      <c r="A13" s="2" t="s">
        <v>307</v>
      </c>
      <c r="B13" s="3"/>
      <c r="C13" s="3"/>
      <c r="D13" s="3"/>
    </row>
    <row r="14" s="13" customFormat="1" ht="34" customHeight="1" spans="1:7">
      <c r="A14" s="4" t="s">
        <v>308</v>
      </c>
      <c r="B14" s="4"/>
      <c r="C14" s="4"/>
      <c r="D14" s="4"/>
      <c r="G14" s="21"/>
    </row>
    <row r="15" s="13" customFormat="1" ht="25" customHeight="1" spans="1:7">
      <c r="A15" s="3"/>
      <c r="B15" s="3"/>
      <c r="C15" s="3"/>
      <c r="D15" s="5" t="s">
        <v>2</v>
      </c>
    </row>
    <row r="16" s="14" customFormat="1" ht="55" customHeight="1" spans="1:7">
      <c r="A16" s="6" t="s">
        <v>63</v>
      </c>
      <c r="B16" s="7" t="s">
        <v>201</v>
      </c>
      <c r="C16" s="7" t="s">
        <v>229</v>
      </c>
      <c r="D16" s="16" t="s">
        <v>230</v>
      </c>
    </row>
    <row r="17" s="13" customFormat="1" ht="25.05" customHeight="1" spans="1:4">
      <c r="A17" s="20" t="s">
        <v>202</v>
      </c>
      <c r="B17" s="18">
        <v>19041</v>
      </c>
      <c r="C17" s="18">
        <v>20150</v>
      </c>
      <c r="D17" s="19">
        <v>0.0582</v>
      </c>
    </row>
    <row r="18" s="13" customFormat="1" ht="25.05" customHeight="1" spans="1:4">
      <c r="A18" s="29"/>
      <c r="B18" s="18"/>
      <c r="C18" s="18"/>
      <c r="D18" s="30"/>
    </row>
    <row r="19" s="13" customFormat="1" ht="25.05" customHeight="1" spans="1:4">
      <c r="A19" s="29"/>
      <c r="B19" s="18"/>
      <c r="C19" s="18"/>
      <c r="D19" s="30"/>
    </row>
    <row r="20" s="13" customFormat="1" ht="25.05" customHeight="1" spans="1:4">
      <c r="A20" s="29"/>
      <c r="B20" s="18"/>
      <c r="C20" s="18"/>
      <c r="D20" s="30"/>
    </row>
    <row r="21" s="13" customFormat="1" ht="25.05" customHeight="1" spans="1:4">
      <c r="A21" s="17"/>
      <c r="B21" s="18"/>
      <c r="C21" s="18"/>
      <c r="D21" s="30"/>
    </row>
    <row r="22" s="13" customFormat="1" ht="25.05" customHeight="1" spans="1:4">
      <c r="A22" s="23" t="s">
        <v>206</v>
      </c>
      <c r="B22" s="24">
        <v>19041</v>
      </c>
      <c r="C22" s="24">
        <v>20150</v>
      </c>
      <c r="D22" s="25">
        <v>0.058</v>
      </c>
    </row>
  </sheetData>
  <mergeCells count="2">
    <mergeCell ref="A2:D2"/>
    <mergeCell ref="A14:D14"/>
  </mergeCells>
  <printOptions horizontalCentered="1"/>
  <pageMargins left="0.550694444444444" right="0.550694444444444" top="1" bottom="1" header="0.5" footer="0.5"/>
  <pageSetup paperSize="9" orientation="portrait" horizontalDpi="60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2" sqref="A2:B2"/>
    </sheetView>
  </sheetViews>
  <sheetFormatPr defaultColWidth="10" defaultRowHeight="15.6" outlineLevelCol="4"/>
  <cols>
    <col min="1" max="1" width="50.8240740740741" style="1" customWidth="1"/>
    <col min="2" max="2" width="30.7777777777778" style="1" customWidth="1"/>
    <col min="3" max="16384" width="10" style="1"/>
  </cols>
  <sheetData>
    <row r="1" s="1" customFormat="1" ht="33" customHeight="1" spans="1:5">
      <c r="A1" s="2" t="s">
        <v>309</v>
      </c>
      <c r="B1" s="3"/>
    </row>
    <row r="2" s="1" customFormat="1" ht="45" customHeight="1" spans="1:5">
      <c r="A2" s="4" t="s">
        <v>310</v>
      </c>
      <c r="B2" s="4"/>
    </row>
    <row r="3" s="1" customFormat="1" ht="28" customHeight="1" spans="1:5">
      <c r="A3" s="3"/>
      <c r="B3" s="5" t="s">
        <v>2</v>
      </c>
    </row>
    <row r="4" s="1" customFormat="1" ht="43" customHeight="1" spans="1:5">
      <c r="A4" s="6" t="s">
        <v>63</v>
      </c>
      <c r="B4" s="7" t="s">
        <v>158</v>
      </c>
    </row>
    <row r="5" s="1" customFormat="1" ht="35" customHeight="1" spans="1:5">
      <c r="A5" s="8" t="s">
        <v>209</v>
      </c>
      <c r="B5" s="9">
        <v>20150</v>
      </c>
    </row>
    <row r="6" s="1" customFormat="1" ht="35" customHeight="1" spans="1:5">
      <c r="A6" s="10" t="s">
        <v>210</v>
      </c>
      <c r="B6" s="11">
        <v>20057</v>
      </c>
    </row>
    <row r="7" s="1" customFormat="1" ht="35" customHeight="1" spans="1:5">
      <c r="A7" s="10" t="s">
        <v>211</v>
      </c>
      <c r="B7" s="11">
        <v>17741</v>
      </c>
    </row>
    <row r="8" s="1" customFormat="1" ht="35" customHeight="1" spans="1:5">
      <c r="A8" s="10" t="s">
        <v>212</v>
      </c>
      <c r="B8" s="11">
        <v>2316</v>
      </c>
    </row>
    <row r="9" s="1" customFormat="1" ht="35" customHeight="1" spans="1:5">
      <c r="A9" s="10" t="s">
        <v>213</v>
      </c>
      <c r="B9" s="11">
        <v>23</v>
      </c>
      <c r="E9" s="12"/>
    </row>
    <row r="10" s="1" customFormat="1" ht="35" customHeight="1" spans="1:5">
      <c r="A10" s="10" t="s">
        <v>214</v>
      </c>
      <c r="B10" s="11">
        <v>70</v>
      </c>
    </row>
    <row r="11" s="1" customFormat="1" ht="35" customHeight="1" spans="1:5">
      <c r="A11" s="10"/>
      <c r="B11" s="11"/>
    </row>
    <row r="12" s="1" customFormat="1" ht="27" customHeight="1"/>
  </sheetData>
  <mergeCells count="1">
    <mergeCell ref="A2:B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9"/>
  <sheetViews>
    <sheetView zoomScale="130" zoomScaleNormal="130" workbookViewId="0">
      <selection activeCell="A1" sqref="A1"/>
    </sheetView>
  </sheetViews>
  <sheetFormatPr defaultColWidth="10" defaultRowHeight="15.6" outlineLevelCol="3"/>
  <cols>
    <col min="1" max="1" width="40" style="1" customWidth="1"/>
    <col min="2" max="2" width="12.7777777777778" style="1" customWidth="1"/>
    <col min="3" max="3" width="28.2222222222222" style="1" customWidth="1"/>
    <col min="4" max="4" width="12.7777777777778" style="1" customWidth="1"/>
    <col min="5" max="16384" width="10" style="1"/>
  </cols>
  <sheetData>
    <row r="1" s="1" customFormat="1" ht="25" customHeight="1" spans="1:4">
      <c r="A1" s="191" t="s">
        <v>59</v>
      </c>
      <c r="B1" s="110"/>
      <c r="C1" s="110"/>
    </row>
    <row r="2" s="1" customFormat="1" ht="27" customHeight="1" spans="1:4">
      <c r="A2" s="111" t="s">
        <v>60</v>
      </c>
      <c r="B2" s="111"/>
      <c r="C2" s="111"/>
      <c r="D2" s="100"/>
    </row>
    <row r="3" s="1" customFormat="1" ht="20" customHeight="1" spans="1:4">
      <c r="A3" s="112" t="s">
        <v>2</v>
      </c>
      <c r="B3" s="112"/>
      <c r="C3" s="112"/>
      <c r="D3" s="101"/>
    </row>
    <row r="4" s="1" customFormat="1" ht="19" customHeight="1" spans="1:4">
      <c r="A4" s="113" t="s">
        <v>61</v>
      </c>
      <c r="B4" s="114" t="s">
        <v>62</v>
      </c>
      <c r="C4" s="114" t="s">
        <v>63</v>
      </c>
      <c r="D4" s="48" t="s">
        <v>62</v>
      </c>
    </row>
    <row r="5" s="1" customFormat="1" ht="20" customHeight="1" spans="1:4">
      <c r="A5" s="115" t="s">
        <v>64</v>
      </c>
      <c r="B5" s="116">
        <v>120717</v>
      </c>
      <c r="C5" s="117" t="s">
        <v>65</v>
      </c>
      <c r="D5" s="50">
        <v>342170</v>
      </c>
    </row>
    <row r="6" s="1" customFormat="1" ht="21" customHeight="1" spans="1:4">
      <c r="A6" s="115" t="s">
        <v>66</v>
      </c>
      <c r="B6" s="116">
        <f>B7+B30+B12</f>
        <v>231659</v>
      </c>
      <c r="C6" s="118" t="s">
        <v>67</v>
      </c>
      <c r="D6" s="192">
        <v>42062</v>
      </c>
    </row>
    <row r="7" s="1" customFormat="1" ht="19" customHeight="1" spans="1:4">
      <c r="A7" s="115" t="s">
        <v>68</v>
      </c>
      <c r="B7" s="116">
        <v>18301</v>
      </c>
      <c r="C7" s="118" t="s">
        <v>69</v>
      </c>
      <c r="D7" s="192">
        <v>180</v>
      </c>
    </row>
    <row r="8" s="1" customFormat="1" ht="20" customHeight="1" spans="1:4">
      <c r="A8" s="118" t="s">
        <v>70</v>
      </c>
      <c r="B8" s="120">
        <v>16592</v>
      </c>
      <c r="C8" s="118" t="s">
        <v>71</v>
      </c>
      <c r="D8" s="192">
        <v>1888</v>
      </c>
    </row>
    <row r="9" s="1" customFormat="1" ht="20" customHeight="1" spans="1:4">
      <c r="A9" s="118" t="s">
        <v>72</v>
      </c>
      <c r="B9" s="120">
        <v>43</v>
      </c>
      <c r="C9" s="118" t="s">
        <v>73</v>
      </c>
      <c r="D9" s="192">
        <v>80614</v>
      </c>
    </row>
    <row r="10" s="1" customFormat="1" ht="19" customHeight="1" spans="1:4">
      <c r="A10" s="118" t="s">
        <v>74</v>
      </c>
      <c r="B10" s="120">
        <v>714</v>
      </c>
      <c r="C10" s="118" t="s">
        <v>75</v>
      </c>
      <c r="D10" s="192">
        <v>22836</v>
      </c>
    </row>
    <row r="11" s="1" customFormat="1" ht="19" customHeight="1" spans="1:4">
      <c r="A11" s="118" t="s">
        <v>76</v>
      </c>
      <c r="B11" s="120">
        <v>952</v>
      </c>
      <c r="C11" s="118" t="s">
        <v>77</v>
      </c>
      <c r="D11" s="192">
        <v>840</v>
      </c>
    </row>
    <row r="12" s="1" customFormat="1" ht="23" customHeight="1" spans="1:4">
      <c r="A12" s="115" t="s">
        <v>78</v>
      </c>
      <c r="B12" s="121">
        <f>SUM(B13:B29)</f>
        <v>195407</v>
      </c>
      <c r="C12" s="118" t="s">
        <v>79</v>
      </c>
      <c r="D12" s="192">
        <v>65546</v>
      </c>
    </row>
    <row r="13" s="1" customFormat="1" ht="23" customHeight="1" spans="1:4">
      <c r="A13" s="118" t="s">
        <v>80</v>
      </c>
      <c r="B13" s="120">
        <v>70393</v>
      </c>
      <c r="C13" s="118" t="s">
        <v>81</v>
      </c>
      <c r="D13" s="192">
        <v>28282</v>
      </c>
    </row>
    <row r="14" s="1" customFormat="1" ht="23" customHeight="1" spans="1:4">
      <c r="A14" s="118" t="s">
        <v>82</v>
      </c>
      <c r="B14" s="120">
        <v>17548</v>
      </c>
      <c r="C14" s="118" t="s">
        <v>83</v>
      </c>
      <c r="D14" s="192">
        <v>1063</v>
      </c>
    </row>
    <row r="15" s="1" customFormat="1" ht="23" customHeight="1" spans="1:4">
      <c r="A15" s="118" t="s">
        <v>84</v>
      </c>
      <c r="B15" s="120">
        <v>5298</v>
      </c>
      <c r="C15" s="118" t="s">
        <v>85</v>
      </c>
      <c r="D15" s="192">
        <v>42493</v>
      </c>
    </row>
    <row r="16" s="1" customFormat="1" ht="23" customHeight="1" spans="1:4">
      <c r="A16" s="118" t="s">
        <v>86</v>
      </c>
      <c r="B16" s="120">
        <v>10723</v>
      </c>
      <c r="C16" s="118" t="s">
        <v>87</v>
      </c>
      <c r="D16" s="192">
        <v>23993</v>
      </c>
    </row>
    <row r="17" s="1" customFormat="1" ht="23" customHeight="1" spans="1:4">
      <c r="A17" s="193" t="s">
        <v>88</v>
      </c>
      <c r="B17" s="123">
        <v>17374</v>
      </c>
      <c r="C17" s="118" t="s">
        <v>89</v>
      </c>
      <c r="D17" s="192">
        <v>4713</v>
      </c>
    </row>
    <row r="18" s="1" customFormat="1" ht="23" customHeight="1" spans="1:4">
      <c r="A18" s="122" t="s">
        <v>90</v>
      </c>
      <c r="B18" s="120">
        <v>3100</v>
      </c>
      <c r="C18" s="118" t="s">
        <v>91</v>
      </c>
      <c r="D18" s="192">
        <v>1275</v>
      </c>
    </row>
    <row r="19" s="1" customFormat="1" ht="32" customHeight="1" spans="1:4">
      <c r="A19" s="122" t="s">
        <v>92</v>
      </c>
      <c r="B19" s="120">
        <v>704</v>
      </c>
      <c r="C19" s="118" t="s">
        <v>93</v>
      </c>
      <c r="D19" s="192">
        <v>352</v>
      </c>
    </row>
    <row r="20" s="1" customFormat="1" ht="23" customHeight="1" spans="1:4">
      <c r="A20" s="122" t="s">
        <v>94</v>
      </c>
      <c r="B20" s="123">
        <v>304</v>
      </c>
      <c r="C20" s="118" t="s">
        <v>95</v>
      </c>
      <c r="D20" s="192">
        <v>10</v>
      </c>
    </row>
    <row r="21" s="1" customFormat="1" ht="23" customHeight="1" spans="1:4">
      <c r="A21" s="122" t="s">
        <v>96</v>
      </c>
      <c r="B21" s="123">
        <v>11716</v>
      </c>
      <c r="C21" s="118" t="s">
        <v>97</v>
      </c>
      <c r="D21" s="192">
        <v>855</v>
      </c>
    </row>
    <row r="22" s="1" customFormat="1" ht="30" customHeight="1" spans="1:4">
      <c r="A22" s="122" t="s">
        <v>98</v>
      </c>
      <c r="B22" s="123">
        <v>955</v>
      </c>
      <c r="C22" s="118" t="s">
        <v>99</v>
      </c>
      <c r="D22" s="192">
        <v>15810</v>
      </c>
    </row>
    <row r="23" s="1" customFormat="1" ht="31" customHeight="1" spans="1:4">
      <c r="A23" s="122" t="s">
        <v>100</v>
      </c>
      <c r="B23" s="123">
        <v>14085</v>
      </c>
      <c r="C23" s="118" t="s">
        <v>101</v>
      </c>
      <c r="D23" s="192">
        <v>190</v>
      </c>
    </row>
    <row r="24" s="1" customFormat="1" ht="23" customHeight="1" spans="1:4">
      <c r="A24" s="122" t="s">
        <v>102</v>
      </c>
      <c r="B24" s="123">
        <v>18629</v>
      </c>
      <c r="C24" s="124" t="s">
        <v>103</v>
      </c>
      <c r="D24" s="192">
        <v>3260</v>
      </c>
    </row>
    <row r="25" s="1" customFormat="1" ht="23" customHeight="1" spans="1:4">
      <c r="A25" s="122" t="s">
        <v>104</v>
      </c>
      <c r="B25" s="123">
        <v>1956</v>
      </c>
      <c r="C25" s="124" t="s">
        <v>105</v>
      </c>
      <c r="D25" s="192">
        <v>2867</v>
      </c>
    </row>
    <row r="26" s="1" customFormat="1" ht="23" customHeight="1" spans="1:4">
      <c r="A26" s="122" t="s">
        <v>106</v>
      </c>
      <c r="B26" s="123">
        <v>18157</v>
      </c>
      <c r="C26" s="194" t="s">
        <v>107</v>
      </c>
      <c r="D26" s="192">
        <v>3041</v>
      </c>
    </row>
    <row r="27" s="1" customFormat="1" ht="23" customHeight="1" spans="1:4">
      <c r="A27" s="122" t="s">
        <v>108</v>
      </c>
      <c r="B27" s="123">
        <v>212</v>
      </c>
      <c r="C27" s="104"/>
      <c r="D27" s="104"/>
    </row>
    <row r="28" s="1" customFormat="1" ht="23" customHeight="1" spans="1:4">
      <c r="A28" s="122" t="s">
        <v>109</v>
      </c>
      <c r="B28" s="123">
        <v>4189</v>
      </c>
      <c r="C28" s="131"/>
      <c r="D28" s="148"/>
    </row>
    <row r="29" s="1" customFormat="1" ht="34" customHeight="1" spans="1:4">
      <c r="A29" s="122" t="s">
        <v>110</v>
      </c>
      <c r="B29" s="123">
        <v>64</v>
      </c>
      <c r="C29" s="123"/>
      <c r="D29" s="148"/>
    </row>
    <row r="30" s="1" customFormat="1" ht="23" customHeight="1" spans="1:4">
      <c r="A30" s="115" t="s">
        <v>111</v>
      </c>
      <c r="B30" s="116">
        <v>17951</v>
      </c>
      <c r="C30" s="130" t="s">
        <v>112</v>
      </c>
      <c r="D30" s="50">
        <v>10352</v>
      </c>
    </row>
    <row r="31" s="1" customFormat="1" ht="23" customHeight="1" spans="1:4">
      <c r="A31" s="115" t="s">
        <v>113</v>
      </c>
      <c r="B31" s="116"/>
      <c r="C31" s="130" t="s">
        <v>114</v>
      </c>
      <c r="D31" s="50"/>
    </row>
    <row r="32" s="1" customFormat="1" ht="23" customHeight="1" spans="1:4">
      <c r="A32" s="115" t="s">
        <v>115</v>
      </c>
      <c r="B32" s="116">
        <v>9200</v>
      </c>
      <c r="C32" s="117" t="s">
        <v>116</v>
      </c>
      <c r="D32" s="50">
        <v>91987</v>
      </c>
    </row>
    <row r="33" s="1" customFormat="1" ht="23" customHeight="1" spans="1:4">
      <c r="A33" s="115" t="s">
        <v>117</v>
      </c>
      <c r="B33" s="116"/>
      <c r="C33" s="131"/>
      <c r="D33" s="55"/>
    </row>
    <row r="34" s="1" customFormat="1" ht="23" customHeight="1" spans="1:4">
      <c r="A34" s="115" t="s">
        <v>118</v>
      </c>
      <c r="B34" s="116">
        <v>82933</v>
      </c>
      <c r="C34" s="130" t="s">
        <v>119</v>
      </c>
      <c r="D34" s="50"/>
    </row>
    <row r="35" s="1" customFormat="1" ht="23" customHeight="1" spans="1:4">
      <c r="A35" s="132" t="s">
        <v>120</v>
      </c>
      <c r="B35" s="116">
        <f>B5+B6+B34+B32+B31+B33</f>
        <v>444509</v>
      </c>
      <c r="C35" s="133" t="s">
        <v>121</v>
      </c>
      <c r="D35" s="50">
        <f>D5+D30+D32+D31+D34</f>
        <v>444509</v>
      </c>
    </row>
    <row r="36" s="108" customFormat="1" spans="1:4">
      <c r="A36" s="1"/>
      <c r="B36" s="1"/>
      <c r="C36" s="1"/>
      <c r="D36" s="1"/>
    </row>
    <row r="37" s="108" customFormat="1" spans="1:4">
      <c r="A37" s="1"/>
      <c r="B37" s="1"/>
      <c r="C37" s="1"/>
      <c r="D37" s="1"/>
    </row>
    <row r="38" s="108" customFormat="1" spans="1:4">
      <c r="A38" s="1"/>
      <c r="B38" s="1"/>
      <c r="C38" s="1"/>
      <c r="D38" s="1"/>
    </row>
    <row r="39" s="108" customFormat="1" spans="1:4">
      <c r="A39" s="1"/>
      <c r="B39" s="1"/>
      <c r="C39" s="1"/>
      <c r="D39" s="1"/>
    </row>
    <row r="40" s="108" customFormat="1" spans="1:4">
      <c r="A40" s="1"/>
      <c r="B40" s="1"/>
      <c r="C40" s="1"/>
      <c r="D40" s="1"/>
    </row>
    <row r="41" s="108" customFormat="1" spans="1:4">
      <c r="A41" s="1"/>
      <c r="B41" s="1"/>
      <c r="C41" s="1"/>
      <c r="D41" s="1"/>
    </row>
    <row r="42" s="108" customFormat="1" spans="1:4">
      <c r="A42" s="1"/>
      <c r="B42" s="1"/>
      <c r="C42" s="1"/>
      <c r="D42" s="1"/>
    </row>
    <row r="44" s="108" customFormat="1" spans="1:4">
      <c r="A44" s="1"/>
      <c r="B44" s="1"/>
      <c r="C44" s="1"/>
      <c r="D44" s="1"/>
    </row>
    <row r="45" s="108" customFormat="1" spans="1:4">
      <c r="A45" s="1"/>
      <c r="B45" s="1"/>
      <c r="C45" s="1"/>
      <c r="D45" s="1"/>
    </row>
    <row r="46" s="108" customFormat="1" spans="1:4">
      <c r="A46" s="1"/>
      <c r="B46" s="1"/>
      <c r="C46" s="1"/>
      <c r="D46" s="1"/>
    </row>
    <row r="47" s="108" customFormat="1" spans="1:4">
      <c r="A47" s="1"/>
      <c r="B47" s="1"/>
      <c r="C47" s="1"/>
      <c r="D47" s="1"/>
    </row>
    <row r="49" s="108" customFormat="1" spans="1:4">
      <c r="A49" s="1"/>
      <c r="B49" s="1"/>
      <c r="C49" s="1"/>
      <c r="D49" s="1"/>
    </row>
  </sheetData>
  <mergeCells count="2">
    <mergeCell ref="A2:D2"/>
    <mergeCell ref="A3:D3"/>
  </mergeCells>
  <printOptions horizontalCentered="1"/>
  <pageMargins left="0.550694444444444" right="0.550694444444444" top="0.708333333333333" bottom="0.708333333333333" header="0.5" footer="0.196527777777778"/>
  <pageSetup paperSize="9" scale="96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zoomScale="85" zoomScaleNormal="85" workbookViewId="0">
      <selection activeCell="A1" sqref="A$1:A$1048576"/>
    </sheetView>
  </sheetViews>
  <sheetFormatPr defaultColWidth="10" defaultRowHeight="15.6" outlineLevelCol="1"/>
  <cols>
    <col min="1" max="1" width="47.7037037037037" style="1" customWidth="1"/>
    <col min="2" max="2" width="33.7222222222222" style="1" customWidth="1"/>
    <col min="3" max="16384" width="10" style="1"/>
  </cols>
  <sheetData>
    <row r="1" s="1" customFormat="1" ht="32" customHeight="1" spans="1:2">
      <c r="A1" s="33" t="s">
        <v>122</v>
      </c>
    </row>
    <row r="2" s="1" customFormat="1" ht="34" customHeight="1" spans="1:2">
      <c r="A2" s="100" t="s">
        <v>123</v>
      </c>
      <c r="B2" s="100"/>
    </row>
    <row r="3" s="1" customFormat="1" ht="38" customHeight="1" spans="1:2">
      <c r="A3" s="188" t="s">
        <v>2</v>
      </c>
      <c r="B3" s="188"/>
    </row>
    <row r="4" s="1" customFormat="1" ht="51" customHeight="1" spans="1:2">
      <c r="A4" s="47" t="s">
        <v>63</v>
      </c>
      <c r="B4" s="48" t="s">
        <v>124</v>
      </c>
    </row>
    <row r="5" s="1" customFormat="1" ht="51" customHeight="1" spans="1:2">
      <c r="A5" s="189" t="s">
        <v>125</v>
      </c>
      <c r="B5" s="189">
        <f>B6+B7+B8</f>
        <v>225</v>
      </c>
    </row>
    <row r="6" s="1" customFormat="1" ht="51" customHeight="1" spans="1:2">
      <c r="A6" s="189" t="s">
        <v>126</v>
      </c>
      <c r="B6" s="189"/>
    </row>
    <row r="7" s="1" customFormat="1" ht="51" customHeight="1" spans="1:2">
      <c r="A7" s="190" t="s">
        <v>127</v>
      </c>
      <c r="B7" s="116">
        <v>54</v>
      </c>
    </row>
    <row r="8" s="1" customFormat="1" ht="51" customHeight="1" spans="1:2">
      <c r="A8" s="189" t="s">
        <v>128</v>
      </c>
      <c r="B8" s="116">
        <f>SUM(B9:B10)</f>
        <v>171</v>
      </c>
    </row>
    <row r="9" s="1" customFormat="1" ht="51" customHeight="1" spans="1:2">
      <c r="A9" s="189" t="s">
        <v>129</v>
      </c>
      <c r="B9" s="116">
        <v>147</v>
      </c>
    </row>
    <row r="10" s="1" customFormat="1" ht="51" customHeight="1" spans="1:2">
      <c r="A10" s="190" t="s">
        <v>130</v>
      </c>
      <c r="B10" s="116">
        <v>24</v>
      </c>
    </row>
    <row r="11" s="1" customFormat="1" ht="21" customHeight="1"/>
  </sheetData>
  <mergeCells count="2">
    <mergeCell ref="A2:B2"/>
    <mergeCell ref="A3:B3"/>
  </mergeCells>
  <printOptions horizontalCentered="1"/>
  <pageMargins left="0.786805555555556" right="0.590277777777778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opLeftCell="A5" workbookViewId="0">
      <selection activeCell="A6" sqref="A6"/>
    </sheetView>
  </sheetViews>
  <sheetFormatPr defaultColWidth="10" defaultRowHeight="15.6" outlineLevelCol="3"/>
  <cols>
    <col min="1" max="1" width="39.8888888888889" style="3" customWidth="1"/>
    <col min="2" max="2" width="15.6666666666667" style="171" customWidth="1"/>
    <col min="3" max="3" width="14.7222222222222" style="171" customWidth="1"/>
    <col min="4" max="4" width="16.6666666666667" style="183" customWidth="1"/>
    <col min="5" max="16384" width="10" style="13"/>
  </cols>
  <sheetData>
    <row r="1" s="13" customFormat="1" ht="32" customHeight="1" spans="1:4">
      <c r="A1" s="2" t="s">
        <v>131</v>
      </c>
      <c r="B1" s="171"/>
      <c r="C1" s="171"/>
      <c r="D1" s="183"/>
    </row>
    <row r="2" s="13" customFormat="1" ht="39" customHeight="1" spans="1:4">
      <c r="A2" s="68" t="s">
        <v>132</v>
      </c>
      <c r="B2" s="68"/>
      <c r="C2" s="68"/>
      <c r="D2" s="173"/>
    </row>
    <row r="3" s="13" customFormat="1" ht="30" customHeight="1" spans="1:4">
      <c r="A3" s="71"/>
      <c r="B3" s="174"/>
      <c r="C3" s="5" t="s">
        <v>2</v>
      </c>
      <c r="D3" s="175"/>
    </row>
    <row r="4" s="13" customFormat="1" ht="39.6" customHeight="1" spans="1:4">
      <c r="A4" s="16" t="s">
        <v>3</v>
      </c>
      <c r="B4" s="16" t="s">
        <v>4</v>
      </c>
      <c r="C4" s="16" t="s">
        <v>5</v>
      </c>
      <c r="D4" s="184" t="s">
        <v>133</v>
      </c>
    </row>
    <row r="5" s="13" customFormat="1" ht="35" customHeight="1" spans="1:4">
      <c r="A5" s="95" t="s">
        <v>134</v>
      </c>
      <c r="B5" s="185"/>
      <c r="C5" s="185"/>
      <c r="D5" s="186"/>
    </row>
    <row r="6" s="13" customFormat="1" ht="35" customHeight="1" spans="1:4">
      <c r="A6" s="91" t="s">
        <v>135</v>
      </c>
      <c r="B6" s="159"/>
      <c r="C6" s="159"/>
      <c r="D6" s="187"/>
    </row>
    <row r="7" s="13" customFormat="1" ht="35" customHeight="1" spans="1:4">
      <c r="A7" s="91" t="s">
        <v>136</v>
      </c>
      <c r="B7" s="53"/>
      <c r="C7" s="53"/>
      <c r="D7" s="179"/>
    </row>
    <row r="8" s="13" customFormat="1" ht="35" customHeight="1" spans="1:4">
      <c r="A8" s="91" t="s">
        <v>137</v>
      </c>
      <c r="B8" s="53"/>
      <c r="C8" s="53"/>
      <c r="D8" s="179"/>
    </row>
    <row r="9" s="13" customFormat="1" ht="35" customHeight="1" spans="1:4">
      <c r="A9" s="91" t="s">
        <v>138</v>
      </c>
      <c r="B9" s="94"/>
      <c r="C9" s="94"/>
      <c r="D9" s="179"/>
    </row>
    <row r="10" s="13" customFormat="1" ht="35" customHeight="1" spans="1:4">
      <c r="A10" s="91" t="s">
        <v>139</v>
      </c>
      <c r="B10" s="53">
        <v>375</v>
      </c>
      <c r="C10" s="53">
        <v>375</v>
      </c>
      <c r="D10" s="179">
        <v>100</v>
      </c>
    </row>
    <row r="11" s="13" customFormat="1" ht="35" customHeight="1" spans="1:4">
      <c r="A11" s="91" t="s">
        <v>140</v>
      </c>
      <c r="B11" s="94"/>
      <c r="C11" s="94"/>
      <c r="D11" s="179"/>
    </row>
    <row r="12" s="13" customFormat="1" ht="35" customHeight="1" spans="1:4">
      <c r="A12" s="91" t="s">
        <v>141</v>
      </c>
      <c r="B12" s="53"/>
      <c r="C12" s="53"/>
      <c r="D12" s="179"/>
    </row>
    <row r="13" s="13" customFormat="1" ht="35" customHeight="1" spans="1:4">
      <c r="A13" s="91" t="s">
        <v>142</v>
      </c>
      <c r="B13" s="53">
        <v>3517</v>
      </c>
      <c r="C13" s="53">
        <v>3517</v>
      </c>
      <c r="D13" s="179">
        <v>100</v>
      </c>
    </row>
    <row r="14" s="182" customFormat="1" ht="35" customHeight="1" spans="1:4">
      <c r="A14" s="98" t="s">
        <v>120</v>
      </c>
      <c r="B14" s="94">
        <f>SUM(B5:B13)</f>
        <v>3892</v>
      </c>
      <c r="C14" s="94">
        <f>SUM(C5:C13)</f>
        <v>3892</v>
      </c>
      <c r="D14" s="181">
        <f>C14/B14*100</f>
        <v>100</v>
      </c>
    </row>
  </sheetData>
  <mergeCells count="2">
    <mergeCell ref="A2:D2"/>
    <mergeCell ref="C3:D3"/>
  </mergeCells>
  <printOptions horizontalCentered="1"/>
  <pageMargins left="0.550694444444444" right="0.550694444444444" top="1" bottom="1" header="0.5" footer="0.5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opLeftCell="A5" workbookViewId="0">
      <selection activeCell="A10" sqref="A10"/>
    </sheetView>
  </sheetViews>
  <sheetFormatPr defaultColWidth="10" defaultRowHeight="15.6" outlineLevelCol="3"/>
  <cols>
    <col min="1" max="1" width="34.0092592592593" style="3" customWidth="1"/>
    <col min="2" max="2" width="17.3333333333333" style="171" customWidth="1"/>
    <col min="3" max="3" width="16.7777777777778" style="3" customWidth="1"/>
    <col min="4" max="4" width="16.7777777777778" style="172" customWidth="1"/>
    <col min="5" max="5" width="10" style="13"/>
    <col min="6" max="6" width="16.5740740740741" style="13" customWidth="1"/>
    <col min="7" max="16384" width="10" style="13"/>
  </cols>
  <sheetData>
    <row r="1" s="13" customFormat="1" ht="31" customHeight="1" spans="1:4">
      <c r="A1" s="2" t="s">
        <v>143</v>
      </c>
      <c r="B1" s="171"/>
      <c r="C1" s="3"/>
      <c r="D1" s="172"/>
    </row>
    <row r="2" s="13" customFormat="1" ht="38" customHeight="1" spans="1:4">
      <c r="A2" s="68" t="s">
        <v>144</v>
      </c>
      <c r="B2" s="68"/>
      <c r="C2" s="68"/>
      <c r="D2" s="173"/>
    </row>
    <row r="3" s="13" customFormat="1" ht="27" customHeight="1" spans="1:4">
      <c r="A3" s="71"/>
      <c r="B3" s="174"/>
      <c r="C3" s="5" t="s">
        <v>2</v>
      </c>
      <c r="D3" s="175"/>
    </row>
    <row r="4" s="13" customFormat="1" ht="42" customHeight="1" spans="1:4">
      <c r="A4" s="74" t="s">
        <v>63</v>
      </c>
      <c r="B4" s="74" t="s">
        <v>4</v>
      </c>
      <c r="C4" s="74" t="s">
        <v>5</v>
      </c>
      <c r="D4" s="176" t="s">
        <v>145</v>
      </c>
    </row>
    <row r="5" s="13" customFormat="1" ht="39" customHeight="1" spans="1:4">
      <c r="A5" s="177" t="s">
        <v>146</v>
      </c>
      <c r="B5" s="53"/>
      <c r="C5" s="53"/>
      <c r="D5" s="77"/>
    </row>
    <row r="6" s="13" customFormat="1" ht="39" customHeight="1" spans="1:4">
      <c r="A6" s="177" t="s">
        <v>147</v>
      </c>
      <c r="B6" s="53"/>
      <c r="C6" s="53"/>
      <c r="D6" s="167"/>
    </row>
    <row r="7" s="13" customFormat="1" ht="39" customHeight="1" spans="1:4">
      <c r="A7" s="177" t="s">
        <v>148</v>
      </c>
      <c r="B7" s="178"/>
      <c r="C7" s="53"/>
      <c r="D7" s="167"/>
    </row>
    <row r="8" s="13" customFormat="1" ht="39" customHeight="1" spans="1:4">
      <c r="A8" s="177" t="s">
        <v>149</v>
      </c>
      <c r="B8" s="178">
        <v>39924</v>
      </c>
      <c r="C8" s="53">
        <v>43746</v>
      </c>
      <c r="D8" s="179">
        <f t="shared" ref="D8:D14" si="0">C8/B8*100</f>
        <v>109.573189059212</v>
      </c>
    </row>
    <row r="9" s="13" customFormat="1" ht="39" customHeight="1" spans="1:4">
      <c r="A9" s="177" t="s">
        <v>150</v>
      </c>
      <c r="B9" s="178">
        <v>3794</v>
      </c>
      <c r="C9" s="53">
        <v>7035</v>
      </c>
      <c r="D9" s="179">
        <f t="shared" si="0"/>
        <v>185.424354243542</v>
      </c>
    </row>
    <row r="10" s="13" customFormat="1" ht="39" customHeight="1" spans="1:4">
      <c r="A10" s="177" t="s">
        <v>151</v>
      </c>
      <c r="B10" s="178"/>
      <c r="C10" s="97"/>
      <c r="D10" s="179"/>
    </row>
    <row r="11" s="13" customFormat="1" ht="39" customHeight="1" spans="1:4">
      <c r="A11" s="177" t="s">
        <v>152</v>
      </c>
      <c r="B11" s="178"/>
      <c r="C11" s="97"/>
      <c r="D11" s="179"/>
    </row>
    <row r="12" s="13" customFormat="1" ht="39" customHeight="1" spans="1:4">
      <c r="A12" s="177" t="s">
        <v>153</v>
      </c>
      <c r="B12" s="178">
        <v>27700</v>
      </c>
      <c r="C12" s="97">
        <v>33695</v>
      </c>
      <c r="D12" s="179">
        <f t="shared" si="0"/>
        <v>121.642599277978</v>
      </c>
    </row>
    <row r="13" s="13" customFormat="1" ht="39" customHeight="1" spans="1:4">
      <c r="A13" s="177" t="s">
        <v>154</v>
      </c>
      <c r="B13" s="77">
        <v>19285</v>
      </c>
      <c r="C13" s="97">
        <v>19609</v>
      </c>
      <c r="D13" s="179">
        <f t="shared" si="0"/>
        <v>101.680062224527</v>
      </c>
    </row>
    <row r="14" s="13" customFormat="1" ht="39" customHeight="1" spans="1:4">
      <c r="A14" s="79" t="s">
        <v>155</v>
      </c>
      <c r="B14" s="180">
        <f>SUM(B5:B13)</f>
        <v>90703</v>
      </c>
      <c r="C14" s="180">
        <f>SUM(C5:C13)</f>
        <v>104085</v>
      </c>
      <c r="D14" s="181">
        <f t="shared" si="0"/>
        <v>114.753646516653</v>
      </c>
    </row>
    <row r="15" s="13" customFormat="1" spans="1:4">
      <c r="A15" s="3"/>
      <c r="B15" s="171"/>
      <c r="C15" s="3"/>
      <c r="D15" s="172"/>
    </row>
    <row r="16" s="13" customFormat="1" spans="1:4">
      <c r="A16" s="3"/>
      <c r="B16" s="171"/>
      <c r="C16" s="3"/>
      <c r="D16" s="172"/>
    </row>
    <row r="17" s="13" customFormat="1" spans="1:4">
      <c r="A17" s="3"/>
      <c r="B17" s="171"/>
      <c r="C17" s="65"/>
      <c r="D17" s="172"/>
    </row>
    <row r="18" s="13" customFormat="1" spans="1:4">
      <c r="A18" s="3"/>
      <c r="B18" s="171"/>
      <c r="C18" s="3"/>
      <c r="D18" s="172"/>
    </row>
    <row r="19" s="13" customFormat="1" spans="1:4">
      <c r="A19" s="3"/>
      <c r="B19" s="171"/>
      <c r="C19" s="3"/>
      <c r="D19" s="172"/>
    </row>
  </sheetData>
  <mergeCells count="2">
    <mergeCell ref="A2:D2"/>
    <mergeCell ref="C3:D3"/>
  </mergeCells>
  <printOptions horizontalCentered="1"/>
  <pageMargins left="0.550694444444444" right="0.550694444444444" top="1" bottom="1" header="0.5" footer="0.5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opLeftCell="A10" workbookViewId="0">
      <selection activeCell="D9" sqref="D9:D13"/>
    </sheetView>
  </sheetViews>
  <sheetFormatPr defaultColWidth="10" defaultRowHeight="15.6" outlineLevelCol="3"/>
  <cols>
    <col min="1" max="1" width="29.1018518518519" style="3" customWidth="1"/>
    <col min="2" max="2" width="14.537037037037" style="168" customWidth="1"/>
    <col min="3" max="3" width="29.962962962963" style="3" customWidth="1"/>
    <col min="4" max="4" width="14.537037037037" style="3" customWidth="1"/>
    <col min="5" max="16384" width="10" style="13"/>
  </cols>
  <sheetData>
    <row r="1" s="13" customFormat="1" ht="28" customHeight="1" spans="1:4">
      <c r="A1" s="33" t="s">
        <v>156</v>
      </c>
      <c r="B1" s="1"/>
      <c r="C1" s="1"/>
      <c r="D1" s="1"/>
    </row>
    <row r="2" s="13" customFormat="1" ht="33" customHeight="1" spans="1:4">
      <c r="A2" s="45" t="s">
        <v>157</v>
      </c>
      <c r="B2" s="45"/>
      <c r="C2" s="45"/>
      <c r="D2" s="45"/>
    </row>
    <row r="3" s="13" customFormat="1" ht="25" customHeight="1" spans="1:4">
      <c r="A3" s="46" t="s">
        <v>2</v>
      </c>
      <c r="B3" s="46"/>
      <c r="C3" s="46"/>
      <c r="D3" s="46"/>
    </row>
    <row r="4" s="13" customFormat="1" ht="33" customHeight="1" spans="1:4">
      <c r="A4" s="48" t="s">
        <v>63</v>
      </c>
      <c r="B4" s="48" t="s">
        <v>62</v>
      </c>
      <c r="C4" s="48" t="s">
        <v>63</v>
      </c>
      <c r="D4" s="48" t="s">
        <v>158</v>
      </c>
    </row>
    <row r="5" s="13" customFormat="1" ht="33" customHeight="1" spans="1:4">
      <c r="A5" s="61" t="s">
        <v>134</v>
      </c>
      <c r="B5" s="50">
        <v>3892</v>
      </c>
      <c r="C5" s="61" t="s">
        <v>159</v>
      </c>
      <c r="D5" s="50">
        <v>104085</v>
      </c>
    </row>
    <row r="6" s="13" customFormat="1" ht="33" customHeight="1" spans="1:4">
      <c r="A6" s="59"/>
      <c r="B6" s="59"/>
      <c r="C6" s="60" t="s">
        <v>160</v>
      </c>
      <c r="D6" s="53"/>
    </row>
    <row r="7" s="13" customFormat="1" ht="33" customHeight="1" spans="1:4">
      <c r="A7" s="61" t="s">
        <v>66</v>
      </c>
      <c r="B7" s="50">
        <v>59644</v>
      </c>
      <c r="C7" s="60" t="s">
        <v>161</v>
      </c>
      <c r="D7" s="53"/>
    </row>
    <row r="8" s="13" customFormat="1" ht="33" customHeight="1" spans="1:4">
      <c r="A8" s="169" t="s">
        <v>111</v>
      </c>
      <c r="B8" s="55">
        <v>59644</v>
      </c>
      <c r="C8" s="60" t="s">
        <v>162</v>
      </c>
      <c r="D8" s="53"/>
    </row>
    <row r="9" s="13" customFormat="1" ht="33" customHeight="1" spans="1:4">
      <c r="A9" s="59"/>
      <c r="B9" s="59"/>
      <c r="C9" s="60" t="s">
        <v>163</v>
      </c>
      <c r="D9" s="53">
        <v>43746</v>
      </c>
    </row>
    <row r="10" s="13" customFormat="1" ht="33" customHeight="1" spans="1:4">
      <c r="A10" s="61" t="s">
        <v>115</v>
      </c>
      <c r="B10" s="50">
        <v>142400</v>
      </c>
      <c r="C10" s="60" t="s">
        <v>164</v>
      </c>
      <c r="D10" s="53">
        <v>7035</v>
      </c>
    </row>
    <row r="11" s="13" customFormat="1" ht="33" customHeight="1" spans="1:4">
      <c r="A11" s="169" t="s">
        <v>165</v>
      </c>
      <c r="B11" s="170">
        <v>22600</v>
      </c>
      <c r="C11" s="60" t="s">
        <v>166</v>
      </c>
      <c r="D11" s="58"/>
    </row>
    <row r="12" s="13" customFormat="1" ht="33" customHeight="1" spans="1:4">
      <c r="A12" s="169" t="s">
        <v>167</v>
      </c>
      <c r="B12" s="170">
        <v>119800</v>
      </c>
      <c r="C12" s="60" t="s">
        <v>107</v>
      </c>
      <c r="D12" s="97">
        <v>33695</v>
      </c>
    </row>
    <row r="13" s="13" customFormat="1" ht="33" customHeight="1" spans="1:4">
      <c r="A13" s="59"/>
      <c r="B13" s="59"/>
      <c r="C13" s="60" t="s">
        <v>168</v>
      </c>
      <c r="D13" s="97">
        <v>19609</v>
      </c>
    </row>
    <row r="14" s="13" customFormat="1" ht="33" customHeight="1" spans="1:4">
      <c r="A14" s="61" t="s">
        <v>169</v>
      </c>
      <c r="B14" s="50">
        <v>40034</v>
      </c>
      <c r="C14" s="60" t="s">
        <v>170</v>
      </c>
      <c r="D14" s="58"/>
    </row>
    <row r="15" s="13" customFormat="1" ht="33" customHeight="1" spans="1:4">
      <c r="A15" s="61" t="s">
        <v>118</v>
      </c>
      <c r="B15" s="50"/>
      <c r="C15" s="61" t="s">
        <v>171</v>
      </c>
      <c r="D15" s="50">
        <v>69650</v>
      </c>
    </row>
    <row r="16" s="13" customFormat="1" ht="33" customHeight="1" spans="1:4">
      <c r="A16" s="61"/>
      <c r="B16" s="55"/>
      <c r="C16" s="61" t="s">
        <v>172</v>
      </c>
      <c r="D16" s="50">
        <v>25320</v>
      </c>
    </row>
    <row r="17" s="13" customFormat="1" ht="33" customHeight="1" spans="1:4">
      <c r="A17" s="61"/>
      <c r="B17" s="55"/>
      <c r="C17" s="169" t="s">
        <v>173</v>
      </c>
      <c r="D17" s="55">
        <v>25320</v>
      </c>
    </row>
    <row r="18" s="13" customFormat="1" ht="33" customHeight="1" spans="1:4">
      <c r="A18" s="61"/>
      <c r="B18" s="55"/>
      <c r="C18" s="61" t="s">
        <v>174</v>
      </c>
      <c r="D18" s="50">
        <v>46730</v>
      </c>
    </row>
    <row r="19" s="13" customFormat="1" ht="33" customHeight="1" spans="1:4">
      <c r="A19" s="61"/>
      <c r="B19" s="55"/>
      <c r="C19" s="61" t="s">
        <v>116</v>
      </c>
      <c r="D19" s="50">
        <v>185</v>
      </c>
    </row>
    <row r="20" s="13" customFormat="1" ht="33" customHeight="1" spans="1:4">
      <c r="A20" s="63" t="s">
        <v>120</v>
      </c>
      <c r="B20" s="50">
        <f>B5+B7+B10+B14+B15</f>
        <v>245970</v>
      </c>
      <c r="C20" s="64" t="s">
        <v>121</v>
      </c>
      <c r="D20" s="50">
        <f>D5+D15+D16+D19+D18</f>
        <v>245970</v>
      </c>
    </row>
    <row r="21" s="13" customFormat="1" spans="1:4">
      <c r="A21" s="3"/>
      <c r="B21" s="168"/>
      <c r="C21" s="3"/>
      <c r="D21" s="3"/>
    </row>
    <row r="22" s="13" customFormat="1" spans="1:4">
      <c r="A22" s="3"/>
      <c r="B22" s="168"/>
      <c r="C22" s="3"/>
      <c r="D22" s="3"/>
    </row>
    <row r="23" s="13" customFormat="1" spans="1:4">
      <c r="A23" s="3"/>
      <c r="B23" s="168"/>
      <c r="C23" s="3"/>
      <c r="D23" s="3"/>
    </row>
    <row r="24" s="13" customFormat="1" spans="1:4">
      <c r="A24" s="3"/>
      <c r="B24" s="168"/>
      <c r="C24" s="3"/>
      <c r="D24" s="3"/>
    </row>
    <row r="25" s="13" customFormat="1" spans="1:4">
      <c r="A25" s="3"/>
      <c r="B25" s="168"/>
      <c r="C25" s="3"/>
      <c r="D25" s="3"/>
    </row>
    <row r="26" s="13" customFormat="1" spans="1:4">
      <c r="A26" s="3"/>
      <c r="B26" s="168"/>
      <c r="C26" s="65"/>
      <c r="D26" s="3"/>
    </row>
    <row r="27" s="13" customFormat="1" spans="1:4">
      <c r="A27" s="3"/>
      <c r="B27" s="168"/>
      <c r="C27" s="3"/>
      <c r="D27" s="3"/>
    </row>
    <row r="28" s="13" customFormat="1" spans="1:4">
      <c r="A28" s="3"/>
      <c r="B28" s="168"/>
      <c r="C28" s="65"/>
      <c r="D28" s="3"/>
    </row>
    <row r="29" s="13" customFormat="1" spans="1:4">
      <c r="A29" s="3"/>
      <c r="B29" s="168"/>
      <c r="C29" s="3"/>
      <c r="D29" s="3"/>
    </row>
    <row r="30" s="13" customFormat="1" spans="1:4">
      <c r="A30" s="3"/>
      <c r="B30" s="168"/>
      <c r="C30" s="3"/>
      <c r="D30" s="3"/>
    </row>
    <row r="31" s="13" customFormat="1" spans="1:4">
      <c r="A31" s="3"/>
      <c r="B31" s="168"/>
      <c r="C31" s="3"/>
      <c r="D31" s="3"/>
    </row>
  </sheetData>
  <mergeCells count="2">
    <mergeCell ref="A2:D2"/>
    <mergeCell ref="A3:D3"/>
  </mergeCells>
  <dataValidations count="1">
    <dataValidation type="decimal" operator="between" allowBlank="1" showInputMessage="1" showErrorMessage="1" sqref="B8">
      <formula1>-99999999999999</formula1>
      <formula2>99999999999999</formula2>
    </dataValidation>
  </dataValidations>
  <printOptions horizontalCentered="1"/>
  <pageMargins left="0.550694444444444" right="0.550694444444444" top="1" bottom="1" header="0.5" footer="0.5"/>
  <pageSetup paperSize="9" scale="98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opLeftCell="A6" workbookViewId="0">
      <selection activeCell="A9" sqref="A9"/>
    </sheetView>
  </sheetViews>
  <sheetFormatPr defaultColWidth="8.88888888888889" defaultRowHeight="14.4" outlineLevelCol="3"/>
  <cols>
    <col min="1" max="1" width="31.9351851851852" style="31" customWidth="1"/>
    <col min="2" max="2" width="17" style="31" customWidth="1"/>
    <col min="3" max="3" width="17.7777777777778" style="31" customWidth="1"/>
    <col min="4" max="4" width="18.4444444444444" style="31" customWidth="1"/>
    <col min="5" max="16384" width="8.88888888888889" style="31"/>
  </cols>
  <sheetData>
    <row r="1" s="31" customFormat="1" ht="33" customHeight="1" spans="1:4">
      <c r="A1" s="33" t="s">
        <v>175</v>
      </c>
      <c r="B1" s="1"/>
      <c r="C1" s="1"/>
      <c r="D1" s="1"/>
    </row>
    <row r="2" s="31" customFormat="1" ht="31" customHeight="1" spans="1:4">
      <c r="A2" s="39" t="s">
        <v>176</v>
      </c>
      <c r="B2" s="39"/>
      <c r="C2" s="39"/>
      <c r="D2" s="39"/>
    </row>
    <row r="3" s="31" customFormat="1" ht="30" customHeight="1" spans="1:4">
      <c r="A3" s="1"/>
      <c r="B3" s="1"/>
      <c r="C3" s="1"/>
      <c r="D3" s="41" t="s">
        <v>2</v>
      </c>
    </row>
    <row r="4" s="31" customFormat="1" ht="32" customHeight="1" spans="1:4">
      <c r="A4" s="16" t="s">
        <v>3</v>
      </c>
      <c r="B4" s="16" t="s">
        <v>177</v>
      </c>
      <c r="C4" s="16" t="s">
        <v>5</v>
      </c>
      <c r="D4" s="16" t="s">
        <v>178</v>
      </c>
    </row>
    <row r="5" s="31" customFormat="1" ht="32" customHeight="1" spans="1:4">
      <c r="A5" s="10" t="s">
        <v>179</v>
      </c>
      <c r="B5" s="148" t="s">
        <v>180</v>
      </c>
      <c r="C5" s="148"/>
      <c r="D5" s="148"/>
    </row>
    <row r="6" s="31" customFormat="1" ht="32" customHeight="1" spans="1:4">
      <c r="A6" s="10" t="s">
        <v>181</v>
      </c>
      <c r="B6" s="148"/>
      <c r="C6" s="148"/>
      <c r="D6" s="148"/>
    </row>
    <row r="7" s="31" customFormat="1" ht="32" customHeight="1" spans="1:4">
      <c r="A7" s="10" t="s">
        <v>182</v>
      </c>
      <c r="B7" s="148"/>
      <c r="C7" s="148"/>
      <c r="D7" s="148"/>
    </row>
    <row r="8" s="31" customFormat="1" ht="32" customHeight="1" spans="1:4">
      <c r="A8" s="10" t="s">
        <v>183</v>
      </c>
      <c r="B8" s="148"/>
      <c r="C8" s="148"/>
      <c r="D8" s="148"/>
    </row>
    <row r="9" s="31" customFormat="1" ht="32" customHeight="1" spans="1:4">
      <c r="A9" s="10" t="s">
        <v>184</v>
      </c>
      <c r="B9" s="148"/>
      <c r="C9" s="148"/>
      <c r="D9" s="148"/>
    </row>
    <row r="10" s="32" customFormat="1" ht="32" customHeight="1" spans="1:4">
      <c r="A10" s="38" t="s">
        <v>185</v>
      </c>
      <c r="B10" s="147"/>
      <c r="C10" s="147"/>
      <c r="D10" s="166"/>
    </row>
    <row r="11" s="31" customFormat="1" ht="32" customHeight="1" spans="1:4">
      <c r="A11" s="165" t="s">
        <v>66</v>
      </c>
      <c r="B11" s="147">
        <v>178</v>
      </c>
      <c r="C11" s="147">
        <v>174</v>
      </c>
      <c r="D11" s="147">
        <f>C11/B11*100</f>
        <v>97.752808988764</v>
      </c>
    </row>
    <row r="12" s="31" customFormat="1" ht="32" customHeight="1" spans="1:4">
      <c r="A12" s="165" t="s">
        <v>186</v>
      </c>
      <c r="B12" s="147"/>
      <c r="C12" s="147"/>
      <c r="D12" s="167"/>
    </row>
    <row r="13" s="31" customFormat="1" ht="32" customHeight="1" spans="1:4">
      <c r="A13" s="38"/>
      <c r="B13" s="148"/>
      <c r="C13" s="148"/>
      <c r="D13" s="167"/>
    </row>
    <row r="14" s="32" customFormat="1" ht="32" customHeight="1" spans="1:4">
      <c r="A14" s="38" t="s">
        <v>169</v>
      </c>
      <c r="B14" s="147"/>
      <c r="C14" s="147"/>
      <c r="D14" s="166"/>
    </row>
    <row r="15" s="31" customFormat="1" ht="32" customHeight="1" spans="1:4">
      <c r="A15" s="38"/>
      <c r="B15" s="148"/>
      <c r="C15" s="148"/>
      <c r="D15" s="167"/>
    </row>
    <row r="16" s="31" customFormat="1" ht="32" customHeight="1" spans="1:4">
      <c r="A16" s="38" t="s">
        <v>120</v>
      </c>
      <c r="B16" s="147">
        <v>178</v>
      </c>
      <c r="C16" s="147">
        <v>174</v>
      </c>
      <c r="D16" s="166">
        <v>98</v>
      </c>
    </row>
  </sheetData>
  <mergeCells count="1">
    <mergeCell ref="A2:D2"/>
  </mergeCells>
  <printOptions horizontalCentered="1"/>
  <pageMargins left="0.590277777777778" right="0.590277777777778" top="1" bottom="1" header="0.5" footer="0.5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opLeftCell="A8" workbookViewId="0">
      <selection activeCell="A7" sqref="A7"/>
    </sheetView>
  </sheetViews>
  <sheetFormatPr defaultColWidth="8.88888888888889" defaultRowHeight="14.4" outlineLevelCol="3"/>
  <cols>
    <col min="1" max="1" width="36.4444444444444" style="31" customWidth="1"/>
    <col min="2" max="2" width="14.7037037037037" style="31" customWidth="1"/>
    <col min="3" max="3" width="14.9537037037037" style="31" customWidth="1"/>
    <col min="4" max="4" width="18.5555555555556" style="31" customWidth="1"/>
    <col min="5" max="16384" width="8.88888888888889" style="31"/>
  </cols>
  <sheetData>
    <row r="1" s="31" customFormat="1" ht="33" customHeight="1" spans="1:4">
      <c r="A1" s="33" t="s">
        <v>187</v>
      </c>
      <c r="B1" s="1"/>
      <c r="C1" s="1"/>
      <c r="D1" s="1"/>
    </row>
    <row r="2" s="31" customFormat="1" ht="38" customHeight="1" spans="1:4">
      <c r="A2" s="39" t="s">
        <v>188</v>
      </c>
      <c r="B2" s="39"/>
      <c r="C2" s="39"/>
      <c r="D2" s="39"/>
    </row>
    <row r="3" s="31" customFormat="1" ht="27" customHeight="1" spans="1:4">
      <c r="A3" s="1"/>
      <c r="B3" s="1"/>
      <c r="C3" s="1"/>
      <c r="D3" s="41" t="s">
        <v>2</v>
      </c>
    </row>
    <row r="4" s="31" customFormat="1" ht="38" customHeight="1" spans="1:4">
      <c r="A4" s="16" t="s">
        <v>3</v>
      </c>
      <c r="B4" s="16" t="s">
        <v>177</v>
      </c>
      <c r="C4" s="16" t="s">
        <v>5</v>
      </c>
      <c r="D4" s="16" t="s">
        <v>178</v>
      </c>
    </row>
    <row r="5" s="31" customFormat="1" ht="36" customHeight="1" spans="1:4">
      <c r="A5" s="76" t="s">
        <v>189</v>
      </c>
      <c r="B5" s="147"/>
      <c r="C5" s="148"/>
      <c r="D5" s="147"/>
    </row>
    <row r="6" s="31" customFormat="1" ht="36" customHeight="1" spans="1:4">
      <c r="A6" s="76" t="s">
        <v>190</v>
      </c>
      <c r="B6" s="147"/>
      <c r="C6" s="148"/>
      <c r="D6" s="147"/>
    </row>
    <row r="7" s="31" customFormat="1" ht="36" customHeight="1" spans="1:4">
      <c r="A7" s="76" t="s">
        <v>191</v>
      </c>
      <c r="B7" s="147"/>
      <c r="C7" s="148"/>
      <c r="D7" s="147"/>
    </row>
    <row r="8" s="31" customFormat="1" ht="36" customHeight="1" spans="1:4">
      <c r="A8" s="76" t="s">
        <v>192</v>
      </c>
      <c r="B8" s="147"/>
      <c r="C8" s="148"/>
      <c r="D8" s="147"/>
    </row>
    <row r="9" s="31" customFormat="1" ht="36" customHeight="1" spans="1:4">
      <c r="A9" s="76" t="s">
        <v>193</v>
      </c>
      <c r="B9" s="148"/>
      <c r="C9" s="148"/>
      <c r="D9" s="148"/>
    </row>
    <row r="10" s="32" customFormat="1" ht="36" customHeight="1" spans="1:4">
      <c r="A10" s="38" t="s">
        <v>194</v>
      </c>
      <c r="B10" s="147"/>
      <c r="C10" s="147"/>
      <c r="D10" s="162"/>
    </row>
    <row r="11" s="32" customFormat="1" ht="36" customHeight="1" spans="1:4">
      <c r="A11" s="38" t="s">
        <v>66</v>
      </c>
      <c r="B11" s="163">
        <v>178</v>
      </c>
      <c r="C11" s="163"/>
      <c r="D11" s="164"/>
    </row>
    <row r="12" s="31" customFormat="1" ht="36" customHeight="1" spans="1:4">
      <c r="A12" s="38"/>
      <c r="B12" s="147"/>
      <c r="C12" s="147"/>
      <c r="D12" s="162"/>
    </row>
    <row r="13" s="31" customFormat="1" ht="36" customHeight="1" spans="1:4">
      <c r="A13" s="38"/>
      <c r="B13" s="147"/>
      <c r="C13" s="147"/>
      <c r="D13" s="162"/>
    </row>
    <row r="14" s="31" customFormat="1" ht="36" customHeight="1" spans="1:4">
      <c r="A14" s="165" t="s">
        <v>195</v>
      </c>
      <c r="B14" s="147"/>
      <c r="C14" s="147"/>
      <c r="D14" s="162"/>
    </row>
    <row r="15" s="31" customFormat="1" ht="36" customHeight="1" spans="1:4">
      <c r="A15" s="165" t="s">
        <v>196</v>
      </c>
      <c r="B15" s="147"/>
      <c r="C15" s="147">
        <v>174</v>
      </c>
      <c r="D15" s="162"/>
    </row>
    <row r="16" s="31" customFormat="1" ht="36" customHeight="1" spans="1:4">
      <c r="A16" s="76" t="s">
        <v>197</v>
      </c>
      <c r="B16" s="147"/>
      <c r="C16" s="147"/>
      <c r="D16" s="162"/>
    </row>
    <row r="17" s="31" customFormat="1" ht="36" customHeight="1" spans="1:4">
      <c r="A17" s="38" t="s">
        <v>121</v>
      </c>
      <c r="B17" s="147">
        <v>178</v>
      </c>
      <c r="C17" s="147">
        <v>174</v>
      </c>
      <c r="D17" s="162">
        <v>97.8</v>
      </c>
    </row>
  </sheetData>
  <mergeCells count="1">
    <mergeCell ref="A2:D2"/>
  </mergeCells>
  <printOptions horizontalCentered="1"/>
  <pageMargins left="0.590277777777778" right="0.59027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一般收</vt:lpstr>
      <vt:lpstr>一般支</vt:lpstr>
      <vt:lpstr>一般收支</vt:lpstr>
      <vt:lpstr>三公表</vt:lpstr>
      <vt:lpstr>基金收</vt:lpstr>
      <vt:lpstr>基金支</vt:lpstr>
      <vt:lpstr>基金收支</vt:lpstr>
      <vt:lpstr>国资收</vt:lpstr>
      <vt:lpstr>国资支</vt:lpstr>
      <vt:lpstr>社保收支</vt:lpstr>
      <vt:lpstr>社保支明细</vt:lpstr>
      <vt:lpstr>一般、债务限额和余额</vt:lpstr>
      <vt:lpstr>26一般收</vt:lpstr>
      <vt:lpstr>26一般支</vt:lpstr>
      <vt:lpstr>26一般收支</vt:lpstr>
      <vt:lpstr>26一般债</vt:lpstr>
      <vt:lpstr>26三公</vt:lpstr>
      <vt:lpstr>26基金收</vt:lpstr>
      <vt:lpstr>26基金支</vt:lpstr>
      <vt:lpstr>26基金收支</vt:lpstr>
      <vt:lpstr>26专项债</vt:lpstr>
      <vt:lpstr>26国资收</vt:lpstr>
      <vt:lpstr>26国资支</vt:lpstr>
      <vt:lpstr>26社保收支</vt:lpstr>
      <vt:lpstr>26年社保支出明细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H、</cp:lastModifiedBy>
  <dcterms:created xsi:type="dcterms:W3CDTF">2026-01-08T00:30:00Z</dcterms:created>
  <dcterms:modified xsi:type="dcterms:W3CDTF">2026-03-19T09:04:49Z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CE3818F61D154E848119F702E0621BB8_11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