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6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  <sheet name="Sheet1" sheetId="26" r:id="rId9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'2'!$A$1:$K$22</definedName>
    <definedName name="_xlnm.Print_Area" localSheetId="2">'3'!$A$1:$J$22</definedName>
    <definedName name="_xlnm.Print_Area" localSheetId="3">'4'!$A$1:$L$23</definedName>
    <definedName name="_xlnm.Print_Area" localSheetId="4">'5'!$A$1:$J$23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<sst xmlns="http://schemas.openxmlformats.org/spreadsheetml/2006/main" count="420" uniqueCount="184">
  <si>
    <t>预算01表</t>
  </si>
  <si>
    <t xml:space="preserve"> 2020年部门收支总体情况表</t>
  </si>
  <si>
    <t>单位名称：信阳市浉河区统计局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</si>
  <si>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</si>
  <si>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</si>
  <si>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</si>
  <si>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</si>
  <si>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</si>
  <si>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</si>
  <si>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</si>
  <si>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</si>
  <si>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</si>
  <si>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</si>
  <si>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</si>
  <si>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</si>
  <si>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</si>
  <si>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</si>
  <si>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</si>
  <si>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</si>
  <si>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</si>
  <si>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</si>
  <si>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</si>
  <si>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</si>
  <si>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</si>
  <si>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</si>
  <si>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</si>
  <si>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</si>
  <si>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</si>
  <si>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</si>
  <si>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</si>
  <si>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</si>
  <si>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</si>
  <si>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</si>
  <si>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</si>
  <si>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</si>
  <si>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</si>
  <si>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</si>
  <si>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</si>
  <si>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</si>
  <si>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</si>
  <si>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</si>
  <si>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</si>
  <si>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</si>
  <si>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</si>
  <si>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</si>
  <si>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</si>
  <si>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</si>
  <si>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05</t>
  </si>
  <si>
    <t>01</t>
  </si>
  <si>
    <t>行政运行</t>
  </si>
  <si>
    <t>03</t>
  </si>
  <si>
    <t>机关服务</t>
  </si>
  <si>
    <t>专项统计业务</t>
  </si>
  <si>
    <t>06</t>
  </si>
  <si>
    <t>统计管理</t>
  </si>
  <si>
    <t>07</t>
  </si>
  <si>
    <t>专项普查活动</t>
  </si>
  <si>
    <t>08</t>
  </si>
  <si>
    <t>统计抽样调查</t>
  </si>
  <si>
    <t>50</t>
  </si>
  <si>
    <t>事业运行</t>
  </si>
  <si>
    <t>208</t>
  </si>
  <si>
    <t>27</t>
  </si>
  <si>
    <t>财政对失业保险基金的补助</t>
  </si>
  <si>
    <t>02</t>
  </si>
  <si>
    <t>财政对工伤保险基金的补助</t>
  </si>
  <si>
    <t>机关事业单位基本养老保险缴费支出</t>
  </si>
  <si>
    <t>210</t>
  </si>
  <si>
    <t>11</t>
  </si>
  <si>
    <t>行政单位医疗</t>
  </si>
  <si>
    <t>事业单位医疗</t>
  </si>
  <si>
    <t>221</t>
  </si>
  <si>
    <t>住房公积金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</si>
  <si>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</si>
  <si>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</si>
  <si>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</si>
  <si>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</si>
  <si>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</si>
  <si>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</si>
  <si>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</si>
  <si>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</si>
  <si>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</si>
  <si>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</si>
  <si>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</si>
  <si>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</si>
  <si>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</si>
  <si>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</si>
  <si>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</si>
  <si>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</si>
  <si>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</si>
  <si>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</si>
  <si>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</si>
  <si>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</si>
  <si>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</si>
  <si>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</si>
  <si>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</si>
  <si>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</si>
  <si>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</si>
  <si>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</si>
  <si>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</si>
  <si>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</si>
  <si>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</si>
  <si>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</si>
  <si>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</si>
  <si>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</si>
  <si>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</si>
  <si>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</si>
  <si>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</si>
  <si>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</si>
  <si>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</si>
  <si>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</si>
  <si>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</si>
  <si>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</si>
  <si>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</si>
  <si>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</si>
  <si>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</si>
  <si>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</si>
  <si>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</si>
  <si>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</si>
  <si>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</si>
  <si>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</si>
  <si>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</si>
  <si>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</si>
  <si>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</si>
  <si>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</si>
  <si>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</si>
  <si>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</si>
  <si>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</si>
  <si>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</si>
  <si>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</si>
  <si>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</si>
  <si>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</si>
  <si>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</si>
  <si>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</si>
  <si>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</si>
  <si>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</si>
  <si>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</si>
  <si>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</si>
  <si>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</si>
  <si>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</si>
  <si>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</si>
  <si>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99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</si>
  <si>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</si>
  <si>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</si>
  <si>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</si>
  <si>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</si>
  <si>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</si>
  <si>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</si>
  <si>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</si>
  <si>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</si>
  <si>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</si>
  <si>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</si>
  <si>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</si>
  <si>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</si>
  <si>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</si>
  <si>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</si>
  <si>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</si>
  <si>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</si>
  <si>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</si>
  <si>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</si>
  <si>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</si>
  <si>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</si>
  <si>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</si>
  <si>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</si>
  <si>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</si>
  <si>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</si>
  <si>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</si>
  <si>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</si>
  <si>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</si>
  <si>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</si>
  <si>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</si>
  <si>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</si>
  <si>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</si>
  <si>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</si>
  <si>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</si>
  <si>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</si>
  <si>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</si>
  <si>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</si>
  <si>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</si>
  <si>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</si>
  <si>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</si>
  <si>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</si>
  <si>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0</t>
  </si>
  <si>
    <t>本单位2020年度无政府性基金支出，故表中数据为0</t>
  </si>
</sst>
</file>

<file path=xl/styles.xml><?xml version="1.0" encoding="utf-8"?>
<styleSheet xmlns="http://schemas.openxmlformats.org/spreadsheetml/2006/main">
  <numFmts count="25">
    <numFmt numFmtId="176" formatCode="0;_琀"/>
    <numFmt numFmtId="177" formatCode="_-* #,##0&quot;$&quot;_-;\-* #,##0&quot;$&quot;_-;_-* &quot;-&quot;&quot;$&quot;_-;_-@_-"/>
    <numFmt numFmtId="42" formatCode="_ &quot;￥&quot;* #,##0_ ;_ &quot;￥&quot;* \-#,##0_ ;_ &quot;￥&quot;* &quot;-&quot;_ ;_ @_ "/>
    <numFmt numFmtId="178" formatCode="#,##0;\-#,##0;&quot;-&quot;"/>
    <numFmt numFmtId="44" formatCode="_ &quot;￥&quot;* #,##0.00_ ;_ &quot;￥&quot;* \-#,##0.00_ ;_ &quot;￥&quot;* &quot;-&quot;??_ ;_ @_ "/>
    <numFmt numFmtId="179" formatCode="0.0"/>
    <numFmt numFmtId="180" formatCode="_-* #,##0_$_-;\-* #,##0_$_-;_-* &quot;-&quot;_$_-;_-@_-"/>
    <numFmt numFmtId="43" formatCode="_ * #,##0.00_ ;_ * \-#,##0.00_ ;_ * &quot;-&quot;??_ ;_ @_ "/>
    <numFmt numFmtId="41" formatCode="_ * #,##0_ ;_ * \-#,##0_ ;_ * &quot;-&quot;_ ;_ @_ "/>
    <numFmt numFmtId="181" formatCode="#,##0.00_);[Red]\(#,##0.00\)"/>
    <numFmt numFmtId="182" formatCode="_-&quot;$&quot;* #,##0_-;\-&quot;$&quot;* #,##0_-;_-&quot;$&quot;* &quot;-&quot;_-;_-@_-"/>
    <numFmt numFmtId="183" formatCode="#,##0;\(#,##0\)"/>
    <numFmt numFmtId="184" formatCode="\$#,##0.00;\(\$#,##0.00\)"/>
    <numFmt numFmtId="185" formatCode="_(&quot;$&quot;* #,##0.00_);_(&quot;$&quot;* \(#,##0.00\);_(&quot;$&quot;* &quot;-&quot;??_);_(@_)"/>
    <numFmt numFmtId="186" formatCode="yyyy&quot;年&quot;m&quot;月&quot;d&quot;日&quot;;@"/>
    <numFmt numFmtId="187" formatCode="#,##0.0_ "/>
    <numFmt numFmtId="188" formatCode="\$#,##0;\(\$#,##0\)"/>
    <numFmt numFmtId="189" formatCode="0.0_);[Red]\(0.0\)"/>
    <numFmt numFmtId="190" formatCode="#,##0.0"/>
    <numFmt numFmtId="191" formatCode="_-* #,##0.00_$_-;\-* #,##0.00_$_-;_-* &quot;-&quot;??_$_-;_-@_-"/>
    <numFmt numFmtId="192" formatCode="_-* #,##0.00&quot;$&quot;_-;\-* #,##0.00&quot;$&quot;_-;_-* &quot;-&quot;??&quot;$&quot;_-;_-@_-"/>
    <numFmt numFmtId="193" formatCode="#,##0.0_);[Red]\(#,##0.0\)"/>
    <numFmt numFmtId="194" formatCode="0000"/>
    <numFmt numFmtId="195" formatCode="00"/>
    <numFmt numFmtId="196" formatCode="* #,##0.00;* \-#,##0.00;* &quot;&quot;??;@"/>
  </numFmts>
  <fonts count="5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name val="ＭＳ Ｐゴシック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微软雅黑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sz val="12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sz val="10"/>
      <name val="Times New Roman"/>
      <charset val="134"/>
    </font>
    <font>
      <b/>
      <i/>
      <sz val="16"/>
      <name val="Helv"/>
      <charset val="134"/>
    </font>
    <font>
      <sz val="12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sz val="11"/>
      <color indexed="17"/>
      <name val="微软雅黑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2"/>
      <name val="Courier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/>
    <xf numFmtId="0" fontId="19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0" fillId="25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22" borderId="24" applyNumberFormat="0" applyFont="0" applyAlignment="0" applyProtection="0">
      <alignment vertical="center"/>
    </xf>
    <xf numFmtId="0" fontId="19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4" fillId="12" borderId="0" applyNumberFormat="0" applyBorder="0" applyAlignment="0" applyProtection="0"/>
    <xf numFmtId="0" fontId="23" fillId="28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32" fillId="8" borderId="2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31" fillId="20" borderId="22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182" fontId="27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9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3" fillId="11" borderId="0" applyNumberFormat="0" applyBorder="0" applyAlignment="0" applyProtection="0">
      <alignment vertical="center"/>
    </xf>
    <xf numFmtId="176" fontId="34" fillId="0" borderId="0" applyFont="0" applyFill="0" applyBorder="0" applyAlignment="0" applyProtection="0"/>
    <xf numFmtId="0" fontId="23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3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0"/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23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25" borderId="0" applyNumberFormat="0" applyBorder="0" applyAlignment="0" applyProtection="0"/>
    <xf numFmtId="0" fontId="28" fillId="32" borderId="0" applyNumberFormat="0" applyBorder="0" applyAlignment="0" applyProtection="0"/>
    <xf numFmtId="0" fontId="28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28" fillId="33" borderId="0" applyNumberFormat="0" applyBorder="0" applyAlignment="0" applyProtection="0"/>
    <xf numFmtId="0" fontId="16" fillId="7" borderId="0" applyNumberFormat="0" applyBorder="0" applyAlignment="0" applyProtection="0"/>
    <xf numFmtId="0" fontId="28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36" borderId="0" applyNumberFormat="0" applyBorder="0" applyAlignment="0" applyProtection="0"/>
    <xf numFmtId="0" fontId="28" fillId="37" borderId="0" applyNumberFormat="0" applyBorder="0" applyAlignment="0" applyProtection="0"/>
    <xf numFmtId="41" fontId="40" fillId="0" borderId="0" applyFont="0" applyFill="0" applyBorder="0" applyAlignment="0" applyProtection="0"/>
    <xf numFmtId="0" fontId="28" fillId="33" borderId="0" applyNumberFormat="0" applyBorder="0" applyAlignment="0" applyProtection="0"/>
    <xf numFmtId="0" fontId="0" fillId="0" borderId="0"/>
    <xf numFmtId="0" fontId="30" fillId="34" borderId="0" applyNumberFormat="0" applyBorder="0" applyAlignment="0" applyProtection="0"/>
    <xf numFmtId="0" fontId="30" fillId="39" borderId="0" applyNumberFormat="0" applyBorder="0" applyAlignment="0" applyProtection="0"/>
    <xf numFmtId="0" fontId="28" fillId="32" borderId="0" applyNumberFormat="0" applyBorder="0" applyAlignment="0" applyProtection="0"/>
    <xf numFmtId="0" fontId="24" fillId="12" borderId="0" applyNumberFormat="0" applyBorder="0" applyAlignment="0" applyProtection="0"/>
    <xf numFmtId="0" fontId="28" fillId="19" borderId="0" applyNumberFormat="0" applyBorder="0" applyAlignment="0" applyProtection="0"/>
    <xf numFmtId="0" fontId="30" fillId="19" borderId="0" applyNumberFormat="0" applyBorder="0" applyAlignment="0" applyProtection="0"/>
    <xf numFmtId="178" fontId="38" fillId="0" borderId="0" applyFill="0" applyBorder="0" applyAlignment="0"/>
    <xf numFmtId="41" fontId="27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6" fillId="7" borderId="0" applyNumberFormat="0" applyBorder="0" applyAlignment="0" applyProtection="0"/>
    <xf numFmtId="183" fontId="40" fillId="0" borderId="0"/>
    <xf numFmtId="0" fontId="39" fillId="4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4" fontId="40" fillId="0" borderId="0"/>
    <xf numFmtId="186" fontId="34" fillId="0" borderId="0" applyFont="0" applyFill="0" applyBorder="0" applyAlignment="0" applyProtection="0"/>
    <xf numFmtId="0" fontId="42" fillId="0" borderId="0" applyProtection="0"/>
    <xf numFmtId="188" fontId="40" fillId="0" borderId="0"/>
    <xf numFmtId="2" fontId="42" fillId="0" borderId="0" applyProtection="0"/>
    <xf numFmtId="38" fontId="43" fillId="8" borderId="0" applyNumberFormat="0" applyBorder="0" applyAlignment="0" applyProtection="0"/>
    <xf numFmtId="0" fontId="44" fillId="0" borderId="26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Protection="0"/>
    <xf numFmtId="0" fontId="44" fillId="0" borderId="0" applyProtection="0"/>
    <xf numFmtId="0" fontId="16" fillId="7" borderId="0" applyNumberFormat="0" applyBorder="0" applyAlignment="0" applyProtection="0"/>
    <xf numFmtId="10" fontId="43" fillId="4" borderId="3" applyNumberFormat="0" applyBorder="0" applyAlignment="0" applyProtection="0"/>
    <xf numFmtId="37" fontId="46" fillId="0" borderId="0"/>
    <xf numFmtId="0" fontId="47" fillId="0" borderId="0"/>
    <xf numFmtId="0" fontId="41" fillId="0" borderId="0"/>
    <xf numFmtId="0" fontId="48" fillId="0" borderId="0"/>
    <xf numFmtId="10" fontId="27" fillId="0" borderId="0" applyFont="0" applyFill="0" applyBorder="0" applyAlignment="0" applyProtection="0"/>
    <xf numFmtId="1" fontId="27" fillId="0" borderId="0"/>
    <xf numFmtId="0" fontId="42" fillId="0" borderId="27" applyProtection="0"/>
    <xf numFmtId="9" fontId="34" fillId="0" borderId="0" applyFont="0" applyFill="0" applyBorder="0" applyAlignment="0" applyProtection="0"/>
    <xf numFmtId="0" fontId="0" fillId="0" borderId="0">
      <alignment vertical="center"/>
    </xf>
    <xf numFmtId="0" fontId="6" fillId="0" borderId="3">
      <alignment horizontal="distributed" vertical="center" wrapText="1"/>
    </xf>
    <xf numFmtId="0" fontId="25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5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1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0" fillId="0" borderId="0"/>
    <xf numFmtId="0" fontId="24" fillId="12" borderId="0" applyNumberFormat="0" applyBorder="0" applyAlignment="0" applyProtection="0"/>
    <xf numFmtId="40" fontId="14" fillId="0" borderId="0" applyFont="0" applyFill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1" fillId="10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/>
    <xf numFmtId="0" fontId="25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/>
    <xf numFmtId="0" fontId="27" fillId="0" borderId="0"/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179" fontId="6" fillId="0" borderId="3">
      <alignment vertical="center"/>
      <protection locked="0"/>
    </xf>
    <xf numFmtId="0" fontId="6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49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7" borderId="0" applyNumberFormat="0" applyBorder="0" applyAlignment="0" applyProtection="0"/>
    <xf numFmtId="0" fontId="3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1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49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6" fillId="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0" borderId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1" fontId="6" fillId="0" borderId="3">
      <alignment vertical="center"/>
      <protection locked="0"/>
    </xf>
    <xf numFmtId="0" fontId="14" fillId="0" borderId="0" applyFont="0" applyFill="0" applyBorder="0" applyAlignment="0" applyProtection="0"/>
    <xf numFmtId="0" fontId="54" fillId="0" borderId="0"/>
    <xf numFmtId="0" fontId="27" fillId="0" borderId="0"/>
    <xf numFmtId="0" fontId="23" fillId="26" borderId="0" applyNumberFormat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23" fillId="29" borderId="0" applyNumberFormat="0" applyBorder="0" applyAlignment="0" applyProtection="0">
      <alignment vertical="center"/>
    </xf>
    <xf numFmtId="0" fontId="53" fillId="0" borderId="0"/>
  </cellStyleXfs>
  <cellXfs count="261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93" fontId="2" fillId="0" borderId="0" xfId="190" applyNumberFormat="1" applyFont="1" applyFill="1" applyAlignment="1" applyProtection="1">
      <alignment horizontal="left" vertical="center"/>
    </xf>
    <xf numFmtId="194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3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5" fontId="2" fillId="0" borderId="1" xfId="190" applyNumberFormat="1" applyFont="1" applyFill="1" applyBorder="1" applyAlignment="1" applyProtection="1"/>
    <xf numFmtId="193" fontId="2" fillId="0" borderId="1" xfId="190" applyNumberFormat="1" applyFont="1" applyFill="1" applyBorder="1" applyAlignment="1" applyProtection="1">
      <alignment vertical="center"/>
    </xf>
    <xf numFmtId="0" fontId="1" fillId="0" borderId="2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" vertical="center" wrapText="1"/>
    </xf>
    <xf numFmtId="0" fontId="1" fillId="0" borderId="4" xfId="193" applyNumberFormat="1" applyFont="1" applyFill="1" applyBorder="1" applyAlignment="1" applyProtection="1">
      <alignment horizontal="centerContinuous" vertical="center"/>
    </xf>
    <xf numFmtId="195" fontId="1" fillId="0" borderId="3" xfId="193" applyNumberFormat="1" applyFont="1" applyFill="1" applyBorder="1" applyAlignment="1" applyProtection="1">
      <alignment horizontal="center" vertical="center"/>
    </xf>
    <xf numFmtId="194" fontId="1" fillId="0" borderId="3" xfId="193" applyNumberFormat="1" applyFont="1" applyFill="1" applyBorder="1" applyAlignment="1" applyProtection="1">
      <alignment horizontal="center" vertical="center"/>
    </xf>
    <xf numFmtId="0" fontId="1" fillId="0" borderId="5" xfId="193" applyNumberFormat="1" applyFont="1" applyFill="1" applyBorder="1" applyAlignment="1" applyProtection="1">
      <alignment horizontal="center" vertical="center" wrapText="1"/>
    </xf>
    <xf numFmtId="195" fontId="2" fillId="0" borderId="6" xfId="190" applyNumberFormat="1" applyFont="1" applyFill="1" applyBorder="1" applyAlignment="1" applyProtection="1">
      <alignment horizontal="center" vertical="center"/>
    </xf>
    <xf numFmtId="194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193" fontId="2" fillId="0" borderId="3" xfId="190" applyNumberFormat="1" applyFont="1" applyFill="1" applyBorder="1" applyAlignment="1" applyProtection="1">
      <alignment horizontal="right"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87" fontId="2" fillId="0" borderId="0" xfId="190" applyNumberFormat="1" applyFont="1" applyFill="1" applyAlignment="1" applyProtection="1">
      <alignment vertical="center"/>
    </xf>
    <xf numFmtId="193" fontId="2" fillId="0" borderId="0" xfId="190" applyNumberFormat="1" applyFont="1" applyFill="1" applyAlignment="1" applyProtection="1">
      <alignment horizontal="right"/>
    </xf>
    <xf numFmtId="0" fontId="1" fillId="0" borderId="5" xfId="193" applyNumberFormat="1" applyFont="1" applyFill="1" applyBorder="1" applyAlignment="1" applyProtection="1">
      <alignment horizontal="centerContinuous" vertical="center"/>
    </xf>
    <xf numFmtId="0" fontId="1" fillId="0" borderId="6" xfId="193" applyNumberFormat="1" applyFont="1" applyFill="1" applyBorder="1" applyAlignment="1" applyProtection="1">
      <alignment horizontal="center" vertical="center" wrapText="1"/>
    </xf>
    <xf numFmtId="0" fontId="1" fillId="0" borderId="2" xfId="193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3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10" fontId="0" fillId="0" borderId="0" xfId="15" applyNumberFormat="1" applyFont="1" applyFill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96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49" fontId="6" fillId="0" borderId="3" xfId="188" applyNumberFormat="1" applyFont="1" applyFill="1" applyBorder="1" applyAlignment="1" applyProtection="1">
      <alignment horizontal="left" vertical="center" wrapText="1"/>
    </xf>
    <xf numFmtId="193" fontId="6" fillId="0" borderId="3" xfId="188" applyNumberFormat="1" applyFont="1" applyFill="1" applyBorder="1" applyAlignment="1" applyProtection="1">
      <alignment horizontal="right" vertical="center" wrapText="1"/>
    </xf>
    <xf numFmtId="49" fontId="6" fillId="0" borderId="9" xfId="188" applyNumberFormat="1" applyFont="1" applyFill="1" applyBorder="1" applyAlignment="1" applyProtection="1">
      <alignment horizontal="lef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6" fillId="0" borderId="9" xfId="188" applyNumberFormat="1" applyFont="1" applyFill="1" applyBorder="1" applyAlignment="1" applyProtection="1">
      <alignment horizontal="center" vertical="center" wrapText="1"/>
    </xf>
    <xf numFmtId="49" fontId="6" fillId="0" borderId="3" xfId="188" applyNumberFormat="1" applyFont="1" applyFill="1" applyBorder="1" applyAlignment="1" applyProtection="1">
      <alignment horizontal="center" vertical="center" wrapText="1"/>
    </xf>
    <xf numFmtId="49" fontId="6" fillId="0" borderId="3" xfId="188" applyNumberFormat="1" applyFont="1" applyFill="1" applyBorder="1" applyAlignment="1" applyProtection="1">
      <alignment horizontal="left" vertical="center" wrapText="1" indent="1"/>
    </xf>
    <xf numFmtId="0" fontId="6" fillId="0" borderId="3" xfId="188" applyNumberFormat="1" applyFont="1" applyFill="1" applyBorder="1" applyAlignment="1" applyProtection="1">
      <alignment horizontal="center" vertical="center" wrapTex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190" applyFont="1"/>
    <xf numFmtId="0" fontId="0" fillId="0" borderId="0" xfId="190" applyFont="1"/>
    <xf numFmtId="0" fontId="0" fillId="0" borderId="0" xfId="190" applyFont="1" applyFill="1"/>
    <xf numFmtId="0" fontId="3" fillId="0" borderId="0" xfId="190" applyFont="1"/>
    <xf numFmtId="0" fontId="3" fillId="0" borderId="0" xfId="190" applyNumberFormat="1" applyFont="1" applyFill="1" applyAlignment="1" applyProtection="1">
      <alignment horizontal="right" vertical="center"/>
    </xf>
    <xf numFmtId="0" fontId="8" fillId="0" borderId="0" xfId="190" applyNumberFormat="1" applyFont="1" applyFill="1" applyAlignment="1" applyProtection="1">
      <alignment horizontal="center" vertical="center"/>
    </xf>
    <xf numFmtId="195" fontId="2" fillId="3" borderId="1" xfId="190" applyNumberFormat="1" applyFont="1" applyFill="1" applyBorder="1" applyAlignment="1" applyProtection="1"/>
    <xf numFmtId="195" fontId="3" fillId="3" borderId="1" xfId="190" applyNumberFormat="1" applyFont="1" applyFill="1" applyBorder="1" applyAlignment="1" applyProtection="1"/>
    <xf numFmtId="0" fontId="8" fillId="0" borderId="3" xfId="193" applyNumberFormat="1" applyFont="1" applyFill="1" applyBorder="1" applyAlignment="1" applyProtection="1">
      <alignment horizontal="center" vertical="center" wrapText="1"/>
    </xf>
    <xf numFmtId="195" fontId="0" fillId="0" borderId="6" xfId="190" applyNumberFormat="1" applyFont="1" applyFill="1" applyBorder="1" applyAlignment="1" applyProtection="1">
      <alignment horizontal="center" vertical="center"/>
    </xf>
    <xf numFmtId="194" fontId="0" fillId="0" borderId="6" xfId="190" applyNumberFormat="1" applyFont="1" applyFill="1" applyBorder="1" applyAlignment="1" applyProtection="1">
      <alignment horizontal="center" vertical="center"/>
    </xf>
    <xf numFmtId="0" fontId="3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3" fillId="0" borderId="3" xfId="190" applyNumberFormat="1" applyFont="1" applyFill="1" applyBorder="1" applyAlignment="1" applyProtection="1">
      <alignment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193" fontId="0" fillId="0" borderId="3" xfId="190" applyNumberFormat="1" applyFont="1" applyFill="1" applyBorder="1" applyAlignment="1" applyProtection="1">
      <alignment horizontal="right" vertical="center" wrapText="1"/>
    </xf>
    <xf numFmtId="181" fontId="0" fillId="0" borderId="3" xfId="190" applyNumberFormat="1" applyFont="1" applyFill="1" applyBorder="1" applyAlignment="1" applyProtection="1">
      <alignment horizontal="right" vertical="center" wrapText="1"/>
    </xf>
    <xf numFmtId="0" fontId="3" fillId="0" borderId="0" xfId="193"/>
    <xf numFmtId="0" fontId="1" fillId="0" borderId="0" xfId="189" applyFont="1"/>
    <xf numFmtId="0" fontId="2" fillId="0" borderId="0" xfId="189" applyFont="1" applyFill="1"/>
    <xf numFmtId="0" fontId="0" fillId="0" borderId="0" xfId="189" applyFont="1"/>
    <xf numFmtId="0" fontId="3" fillId="0" borderId="0" xfId="189" applyAlignment="1">
      <alignment wrapText="1"/>
    </xf>
    <xf numFmtId="0" fontId="3" fillId="0" borderId="0" xfId="189"/>
    <xf numFmtId="193" fontId="2" fillId="0" borderId="0" xfId="193" applyNumberFormat="1" applyFont="1" applyFill="1" applyAlignment="1" applyProtection="1">
      <alignment horizontal="left" vertical="center"/>
    </xf>
    <xf numFmtId="194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93" fontId="2" fillId="0" borderId="0" xfId="193" applyNumberFormat="1" applyFont="1" applyFill="1" applyAlignment="1" applyProtection="1">
      <alignment vertical="center"/>
    </xf>
    <xf numFmtId="187" fontId="2" fillId="0" borderId="0" xfId="193" applyNumberFormat="1" applyFont="1" applyFill="1" applyAlignment="1" applyProtection="1">
      <alignment vertical="center"/>
    </xf>
    <xf numFmtId="196" fontId="4" fillId="0" borderId="0" xfId="189" applyNumberFormat="1" applyFont="1" applyFill="1" applyAlignment="1" applyProtection="1">
      <alignment horizontal="center" vertical="center" wrapText="1"/>
    </xf>
    <xf numFmtId="196" fontId="2" fillId="0" borderId="1" xfId="189" applyNumberFormat="1" applyFont="1" applyFill="1" applyBorder="1" applyAlignment="1" applyProtection="1">
      <alignment horizontal="left" vertical="center" wrapText="1"/>
    </xf>
    <xf numFmtId="196" fontId="2" fillId="0" borderId="1" xfId="189" applyNumberFormat="1" applyFont="1" applyFill="1" applyBorder="1" applyAlignment="1" applyProtection="1">
      <alignment vertical="center" wrapText="1"/>
    </xf>
    <xf numFmtId="196" fontId="4" fillId="0" borderId="1" xfId="189" applyNumberFormat="1" applyFont="1" applyFill="1" applyBorder="1" applyAlignment="1" applyProtection="1">
      <alignment vertical="center" wrapText="1"/>
    </xf>
    <xf numFmtId="196" fontId="1" fillId="0" borderId="9" xfId="189" applyNumberFormat="1" applyFont="1" applyFill="1" applyBorder="1" applyAlignment="1" applyProtection="1">
      <alignment horizontal="center" vertical="center" wrapText="1"/>
    </xf>
    <xf numFmtId="196" fontId="1" fillId="0" borderId="4" xfId="189" applyNumberFormat="1" applyFont="1" applyFill="1" applyBorder="1" applyAlignment="1" applyProtection="1">
      <alignment horizontal="center" vertical="center" wrapText="1"/>
    </xf>
    <xf numFmtId="196" fontId="1" fillId="0" borderId="5" xfId="189" applyNumberFormat="1" applyFont="1" applyFill="1" applyBorder="1" applyAlignment="1" applyProtection="1">
      <alignment horizontal="center" vertical="center" wrapText="1"/>
    </xf>
    <xf numFmtId="196" fontId="1" fillId="0" borderId="3" xfId="189" applyNumberFormat="1" applyFont="1" applyFill="1" applyBorder="1" applyAlignment="1" applyProtection="1">
      <alignment horizontal="centerContinuous" vertical="center"/>
    </xf>
    <xf numFmtId="196" fontId="1" fillId="0" borderId="6" xfId="189" applyNumberFormat="1" applyFont="1" applyFill="1" applyBorder="1" applyAlignment="1" applyProtection="1">
      <alignment horizontal="centerContinuous" vertical="center"/>
    </xf>
    <xf numFmtId="196" fontId="1" fillId="0" borderId="10" xfId="189" applyNumberFormat="1" applyFont="1" applyFill="1" applyBorder="1" applyAlignment="1" applyProtection="1">
      <alignment horizontal="center" vertical="center" wrapText="1"/>
    </xf>
    <xf numFmtId="196" fontId="1" fillId="0" borderId="11" xfId="189" applyNumberFormat="1" applyFont="1" applyFill="1" applyBorder="1" applyAlignment="1" applyProtection="1">
      <alignment horizontal="center" vertical="center" wrapText="1"/>
    </xf>
    <xf numFmtId="196" fontId="1" fillId="0" borderId="9" xfId="189" applyNumberFormat="1" applyFont="1" applyFill="1" applyBorder="1" applyAlignment="1" applyProtection="1">
      <alignment horizontal="center" vertical="center"/>
    </xf>
    <xf numFmtId="0" fontId="1" fillId="0" borderId="3" xfId="189" applyNumberFormat="1" applyFont="1" applyFill="1" applyBorder="1" applyAlignment="1" applyProtection="1">
      <alignment horizontal="center" vertical="center"/>
    </xf>
    <xf numFmtId="193" fontId="1" fillId="0" borderId="3" xfId="189" applyNumberFormat="1" applyFont="1" applyFill="1" applyBorder="1" applyAlignment="1" applyProtection="1">
      <alignment horizontal="centerContinuous" vertical="center"/>
    </xf>
    <xf numFmtId="196" fontId="1" fillId="0" borderId="12" xfId="189" applyNumberFormat="1" applyFont="1" applyFill="1" applyBorder="1" applyAlignment="1" applyProtection="1">
      <alignment horizontal="center" vertical="center" wrapText="1"/>
    </xf>
    <xf numFmtId="196" fontId="1" fillId="0" borderId="13" xfId="189" applyNumberFormat="1" applyFont="1" applyFill="1" applyBorder="1" applyAlignment="1" applyProtection="1">
      <alignment horizontal="center" vertical="center" wrapText="1"/>
    </xf>
    <xf numFmtId="196" fontId="1" fillId="0" borderId="10" xfId="189" applyNumberFormat="1" applyFont="1" applyFill="1" applyBorder="1" applyAlignment="1" applyProtection="1">
      <alignment horizontal="center" vertical="center"/>
    </xf>
    <xf numFmtId="193" fontId="1" fillId="0" borderId="9" xfId="189" applyNumberFormat="1" applyFont="1" applyFill="1" applyBorder="1" applyAlignment="1" applyProtection="1">
      <alignment horizontal="center" vertical="center"/>
    </xf>
    <xf numFmtId="193" fontId="1" fillId="0" borderId="4" xfId="189" applyNumberFormat="1" applyFont="1" applyFill="1" applyBorder="1" applyAlignment="1" applyProtection="1">
      <alignment horizontal="center" vertical="center"/>
    </xf>
    <xf numFmtId="196" fontId="1" fillId="0" borderId="14" xfId="189" applyNumberFormat="1" applyFont="1" applyFill="1" applyBorder="1" applyAlignment="1" applyProtection="1">
      <alignment horizontal="center" vertical="center" wrapText="1"/>
    </xf>
    <xf numFmtId="196" fontId="1" fillId="0" borderId="15" xfId="189" applyNumberFormat="1" applyFont="1" applyFill="1" applyBorder="1" applyAlignment="1" applyProtection="1">
      <alignment horizontal="center" vertical="center" wrapText="1"/>
    </xf>
    <xf numFmtId="193" fontId="1" fillId="0" borderId="3" xfId="189" applyNumberFormat="1" applyFont="1" applyFill="1" applyBorder="1" applyAlignment="1" applyProtection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/>
    </xf>
    <xf numFmtId="49" fontId="1" fillId="0" borderId="3" xfId="189" applyNumberFormat="1" applyFont="1" applyFill="1" applyBorder="1" applyAlignment="1">
      <alignment horizontal="center" vertical="center" wrapText="1"/>
    </xf>
    <xf numFmtId="0" fontId="2" fillId="0" borderId="6" xfId="189" applyFont="1" applyBorder="1" applyAlignment="1">
      <alignment horizontal="center" vertical="center" wrapText="1"/>
    </xf>
    <xf numFmtId="0" fontId="2" fillId="0" borderId="3" xfId="189" applyFont="1" applyFill="1" applyBorder="1" applyAlignment="1">
      <alignment horizontal="left" vertical="center" wrapText="1"/>
    </xf>
    <xf numFmtId="193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5" xfId="141" applyFont="1" applyFill="1" applyBorder="1">
      <alignment vertical="center"/>
    </xf>
    <xf numFmtId="187" fontId="2" fillId="0" borderId="3" xfId="189" applyNumberFormat="1" applyFont="1" applyFill="1" applyBorder="1" applyAlignment="1">
      <alignment horizontal="right" vertical="center" wrapText="1"/>
    </xf>
    <xf numFmtId="0" fontId="2" fillId="0" borderId="7" xfId="189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87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2" xfId="189" applyFont="1" applyBorder="1" applyAlignment="1">
      <alignment horizontal="center" vertical="center" wrapText="1"/>
    </xf>
    <xf numFmtId="0" fontId="2" fillId="0" borderId="3" xfId="189" applyFont="1" applyFill="1" applyBorder="1"/>
    <xf numFmtId="190" fontId="2" fillId="0" borderId="3" xfId="189" applyNumberFormat="1" applyFont="1" applyFill="1" applyBorder="1"/>
    <xf numFmtId="0" fontId="2" fillId="0" borderId="9" xfId="189" applyFont="1" applyFill="1" applyBorder="1" applyAlignment="1">
      <alignment horizontal="left" vertical="center" wrapText="1"/>
    </xf>
    <xf numFmtId="0" fontId="2" fillId="0" borderId="5" xfId="189" applyFont="1" applyFill="1" applyBorder="1" applyAlignment="1">
      <alignment horizontal="left" vertical="center" wrapText="1"/>
    </xf>
    <xf numFmtId="190" fontId="2" fillId="0" borderId="3" xfId="189" applyNumberFormat="1" applyFont="1" applyFill="1" applyBorder="1" applyAlignment="1">
      <alignment horizontal="right" vertical="center" wrapText="1"/>
    </xf>
    <xf numFmtId="187" fontId="2" fillId="0" borderId="3" xfId="189" applyNumberFormat="1" applyFont="1" applyFill="1" applyBorder="1" applyAlignment="1">
      <alignment horizontal="right" vertical="center"/>
    </xf>
    <xf numFmtId="196" fontId="2" fillId="0" borderId="9" xfId="189" applyNumberFormat="1" applyFont="1" applyFill="1" applyBorder="1" applyAlignment="1" applyProtection="1">
      <alignment horizontal="center" vertical="center" wrapText="1"/>
    </xf>
    <xf numFmtId="196" fontId="2" fillId="0" borderId="5" xfId="189" applyNumberFormat="1" applyFont="1" applyFill="1" applyBorder="1" applyAlignment="1" applyProtection="1">
      <alignment horizontal="center" vertical="center" wrapText="1"/>
    </xf>
    <xf numFmtId="0" fontId="2" fillId="0" borderId="3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93" fontId="2" fillId="0" borderId="0" xfId="193" applyNumberFormat="1" applyFont="1" applyFill="1" applyAlignment="1" applyProtection="1">
      <alignment horizontal="right" vertical="center"/>
    </xf>
    <xf numFmtId="196" fontId="2" fillId="0" borderId="1" xfId="189" applyNumberFormat="1" applyFont="1" applyFill="1" applyBorder="1" applyAlignment="1" applyProtection="1">
      <alignment horizontal="right" wrapText="1"/>
    </xf>
    <xf numFmtId="193" fontId="1" fillId="0" borderId="5" xfId="189" applyNumberFormat="1" applyFont="1" applyFill="1" applyBorder="1" applyAlignment="1" applyProtection="1">
      <alignment horizontal="center" vertical="center"/>
    </xf>
    <xf numFmtId="49" fontId="1" fillId="4" borderId="6" xfId="189" applyNumberFormat="1" applyFont="1" applyFill="1" applyBorder="1" applyAlignment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 wrapText="1"/>
    </xf>
    <xf numFmtId="0" fontId="1" fillId="0" borderId="3" xfId="189" applyFont="1" applyFill="1" applyBorder="1" applyAlignment="1">
      <alignment horizontal="center" vertical="center" wrapText="1"/>
    </xf>
    <xf numFmtId="49" fontId="1" fillId="4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/>
    <xf numFmtId="0" fontId="8" fillId="0" borderId="0" xfId="193" applyFont="1"/>
    <xf numFmtId="0" fontId="2" fillId="0" borderId="0" xfId="193" applyFont="1"/>
    <xf numFmtId="195" fontId="2" fillId="0" borderId="0" xfId="193" applyNumberFormat="1" applyFont="1" applyFill="1" applyAlignment="1" applyProtection="1">
      <alignment horizontal="center" vertical="center"/>
    </xf>
    <xf numFmtId="0" fontId="4" fillId="0" borderId="0" xfId="193" applyNumberFormat="1" applyFont="1" applyFill="1" applyAlignment="1" applyProtection="1">
      <alignment horizontal="center" vertical="center"/>
    </xf>
    <xf numFmtId="195" fontId="2" fillId="0" borderId="1" xfId="193" applyNumberFormat="1" applyFont="1" applyFill="1" applyBorder="1" applyAlignment="1" applyProtection="1"/>
    <xf numFmtId="195" fontId="2" fillId="3" borderId="1" xfId="193" applyNumberFormat="1" applyFont="1" applyFill="1" applyBorder="1" applyAlignment="1" applyProtection="1"/>
    <xf numFmtId="193" fontId="2" fillId="0" borderId="1" xfId="193" applyNumberFormat="1" applyFont="1" applyFill="1" applyBorder="1" applyAlignment="1" applyProtection="1">
      <alignment vertical="center"/>
    </xf>
    <xf numFmtId="195" fontId="2" fillId="0" borderId="6" xfId="193" applyNumberFormat="1" applyFont="1" applyFill="1" applyBorder="1" applyAlignment="1" applyProtection="1">
      <alignment horizontal="center" vertical="center"/>
    </xf>
    <xf numFmtId="194" fontId="2" fillId="0" borderId="6" xfId="193" applyNumberFormat="1" applyFont="1" applyFill="1" applyBorder="1" applyAlignment="1" applyProtection="1">
      <alignment horizontal="center" vertical="center"/>
    </xf>
    <xf numFmtId="0" fontId="2" fillId="0" borderId="7" xfId="193" applyNumberFormat="1" applyFont="1" applyFill="1" applyBorder="1" applyAlignment="1" applyProtection="1">
      <alignment horizontal="center" vertical="center" wrapText="1"/>
    </xf>
    <xf numFmtId="0" fontId="2" fillId="0" borderId="7" xfId="193" applyNumberFormat="1" applyFont="1" applyFill="1" applyBorder="1" applyAlignment="1" applyProtection="1">
      <alignment horizontal="center" vertical="center"/>
    </xf>
    <xf numFmtId="0" fontId="2" fillId="0" borderId="6" xfId="193" applyNumberFormat="1" applyFont="1" applyFill="1" applyBorder="1" applyAlignment="1" applyProtection="1">
      <alignment horizontal="center" vertical="center"/>
    </xf>
    <xf numFmtId="49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vertical="center" wrapText="1"/>
    </xf>
    <xf numFmtId="187" fontId="2" fillId="0" borderId="3" xfId="193" applyNumberFormat="1" applyFont="1" applyFill="1" applyBorder="1" applyAlignment="1" applyProtection="1">
      <alignment horizontal="right" vertical="center" wrapText="1"/>
    </xf>
    <xf numFmtId="187" fontId="2" fillId="0" borderId="5" xfId="193" applyNumberFormat="1" applyFont="1" applyFill="1" applyBorder="1" applyAlignment="1" applyProtection="1">
      <alignment horizontal="right" vertical="center" wrapText="1"/>
    </xf>
    <xf numFmtId="187" fontId="2" fillId="0" borderId="4" xfId="193" applyNumberFormat="1" applyFont="1" applyFill="1" applyBorder="1" applyAlignment="1" applyProtection="1">
      <alignment horizontal="right" vertical="center" wrapText="1"/>
    </xf>
    <xf numFmtId="187" fontId="2" fillId="0" borderId="9" xfId="193" applyNumberFormat="1" applyFont="1" applyFill="1" applyBorder="1" applyAlignment="1" applyProtection="1">
      <alignment horizontal="right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193" fontId="2" fillId="0" borderId="0" xfId="193" applyNumberFormat="1" applyFont="1" applyFill="1" applyAlignment="1" applyProtection="1">
      <alignment horizontal="right"/>
    </xf>
    <xf numFmtId="0" fontId="8" fillId="0" borderId="0" xfId="191" applyFont="1"/>
    <xf numFmtId="0" fontId="8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93" fontId="2" fillId="0" borderId="0" xfId="191" applyNumberFormat="1" applyFont="1" applyFill="1" applyAlignment="1" applyProtection="1">
      <alignment horizontal="right" vertical="center"/>
    </xf>
    <xf numFmtId="195" fontId="3" fillId="0" borderId="0" xfId="191" applyNumberFormat="1" applyFont="1" applyFill="1" applyAlignment="1" applyProtection="1">
      <alignment horizontal="center" vertical="center" wrapText="1"/>
    </xf>
    <xf numFmtId="194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93" fontId="2" fillId="4" borderId="0" xfId="191" applyNumberFormat="1" applyFont="1" applyFill="1" applyAlignment="1" applyProtection="1">
      <alignment vertical="center" wrapText="1"/>
    </xf>
    <xf numFmtId="195" fontId="4" fillId="0" borderId="0" xfId="191" applyNumberFormat="1" applyFont="1" applyFill="1" applyAlignment="1" applyProtection="1">
      <alignment horizontal="center" vertical="center"/>
    </xf>
    <xf numFmtId="195" fontId="2" fillId="2" borderId="1" xfId="191" applyNumberFormat="1" applyFont="1" applyFill="1" applyBorder="1" applyAlignment="1" applyProtection="1"/>
    <xf numFmtId="195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3" fontId="1" fillId="0" borderId="4" xfId="184" applyNumberFormat="1" applyFont="1" applyFill="1" applyBorder="1" applyAlignment="1" applyProtection="1">
      <alignment horizontal="center" vertical="center" wrapText="1"/>
    </xf>
    <xf numFmtId="195" fontId="1" fillId="0" borderId="3" xfId="191" applyNumberFormat="1" applyFont="1" applyFill="1" applyBorder="1" applyAlignment="1" applyProtection="1">
      <alignment horizontal="center" vertical="center"/>
    </xf>
    <xf numFmtId="194" fontId="1" fillId="0" borderId="3" xfId="191" applyNumberFormat="1" applyFont="1" applyFill="1" applyBorder="1" applyAlignment="1" applyProtection="1">
      <alignment horizontal="center" vertical="center"/>
    </xf>
    <xf numFmtId="194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5" fontId="2" fillId="0" borderId="6" xfId="191" applyNumberFormat="1" applyFont="1" applyFill="1" applyBorder="1" applyAlignment="1" applyProtection="1">
      <alignment horizontal="center" vertical="center"/>
    </xf>
    <xf numFmtId="194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187" fontId="2" fillId="0" borderId="3" xfId="191" applyNumberFormat="1" applyFont="1" applyFill="1" applyBorder="1" applyAlignment="1" applyProtection="1">
      <alignment horizontal="right" vertical="center" wrapText="1"/>
    </xf>
    <xf numFmtId="193" fontId="2" fillId="4" borderId="0" xfId="191" applyNumberFormat="1" applyFont="1" applyFill="1" applyBorder="1" applyAlignment="1" applyProtection="1">
      <alignment horizontal="right"/>
    </xf>
    <xf numFmtId="193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87" fontId="2" fillId="0" borderId="3" xfId="191" applyNumberFormat="1" applyFont="1" applyFill="1" applyBorder="1" applyAlignment="1">
      <alignment horizontal="right" vertical="center" wrapText="1"/>
    </xf>
    <xf numFmtId="0" fontId="8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93" fontId="2" fillId="0" borderId="0" xfId="191" applyNumberFormat="1" applyFont="1" applyFill="1" applyAlignment="1" applyProtection="1">
      <alignment horizontal="left" vertical="center"/>
    </xf>
    <xf numFmtId="196" fontId="2" fillId="0" borderId="0" xfId="184" applyNumberFormat="1" applyFont="1" applyFill="1" applyAlignment="1" applyProtection="1">
      <alignment horizontal="right" vertical="center"/>
    </xf>
    <xf numFmtId="193" fontId="2" fillId="0" borderId="0" xfId="184" applyNumberFormat="1" applyFont="1" applyFill="1" applyAlignment="1" applyProtection="1">
      <alignment horizontal="right" vertical="center"/>
    </xf>
    <xf numFmtId="193" fontId="2" fillId="0" borderId="0" xfId="184" applyNumberFormat="1" applyFont="1" applyFill="1" applyAlignment="1" applyProtection="1">
      <alignment vertical="center"/>
    </xf>
    <xf numFmtId="196" fontId="4" fillId="0" borderId="0" xfId="184" applyNumberFormat="1" applyFont="1" applyFill="1" applyAlignment="1" applyProtection="1">
      <alignment horizontal="center" vertical="center"/>
    </xf>
    <xf numFmtId="193" fontId="2" fillId="0" borderId="0" xfId="184" applyNumberFormat="1" applyFont="1" applyFill="1" applyAlignment="1" applyProtection="1">
      <alignment horizontal="center"/>
    </xf>
    <xf numFmtId="193" fontId="2" fillId="0" borderId="0" xfId="184" applyNumberFormat="1" applyFont="1" applyFill="1" applyAlignment="1" applyProtection="1">
      <alignment horizontal="center" vertical="center"/>
    </xf>
    <xf numFmtId="196" fontId="1" fillId="0" borderId="3" xfId="184" applyNumberFormat="1" applyFont="1" applyFill="1" applyBorder="1" applyAlignment="1" applyProtection="1">
      <alignment horizontal="centerContinuous" vertical="center"/>
    </xf>
    <xf numFmtId="196" fontId="1" fillId="0" borderId="6" xfId="184" applyNumberFormat="1" applyFont="1" applyFill="1" applyBorder="1" applyAlignment="1" applyProtection="1">
      <alignment horizontal="centerContinuous" vertical="center"/>
    </xf>
    <xf numFmtId="196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3" fontId="2" fillId="0" borderId="2" xfId="184" applyNumberFormat="1" applyFont="1" applyFill="1" applyBorder="1" applyAlignment="1" applyProtection="1">
      <alignment horizontal="right" vertical="center" wrapText="1"/>
    </xf>
    <xf numFmtId="190" fontId="2" fillId="0" borderId="1" xfId="184" applyNumberFormat="1" applyFont="1" applyFill="1" applyBorder="1" applyAlignment="1">
      <alignment horizontal="left" vertical="center"/>
    </xf>
    <xf numFmtId="187" fontId="2" fillId="0" borderId="2" xfId="184" applyNumberFormat="1" applyFont="1" applyFill="1" applyBorder="1" applyAlignment="1">
      <alignment horizontal="right" vertical="center" wrapText="1"/>
    </xf>
    <xf numFmtId="187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3" fontId="2" fillId="0" borderId="3" xfId="184" applyNumberFormat="1" applyFont="1" applyFill="1" applyBorder="1" applyAlignment="1" applyProtection="1">
      <alignment horizontal="right" vertical="center" wrapText="1"/>
    </xf>
    <xf numFmtId="190" fontId="2" fillId="0" borderId="4" xfId="184" applyNumberFormat="1" applyFont="1" applyFill="1" applyBorder="1" applyAlignment="1">
      <alignment horizontal="left" vertical="center"/>
    </xf>
    <xf numFmtId="187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0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6" fontId="2" fillId="0" borderId="9" xfId="184" applyNumberFormat="1" applyFont="1" applyFill="1" applyBorder="1" applyAlignment="1" applyProtection="1">
      <alignment vertical="center" wrapText="1"/>
    </xf>
    <xf numFmtId="190" fontId="2" fillId="0" borderId="4" xfId="184" applyNumberFormat="1" applyFont="1" applyFill="1" applyBorder="1" applyAlignment="1" applyProtection="1">
      <alignment horizontal="left" vertical="center"/>
    </xf>
    <xf numFmtId="190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0" fontId="3" fillId="0" borderId="3" xfId="184" applyFill="1" applyBorder="1"/>
    <xf numFmtId="193" fontId="2" fillId="0" borderId="3" xfId="184" applyNumberFormat="1" applyFont="1" applyFill="1" applyBorder="1" applyAlignment="1">
      <alignment horizontal="right" vertical="center" wrapText="1"/>
    </xf>
    <xf numFmtId="190" fontId="2" fillId="0" borderId="9" xfId="184" applyNumberFormat="1" applyFont="1" applyFill="1" applyBorder="1" applyAlignment="1" applyProtection="1">
      <alignment horizontal="left" vertical="center"/>
    </xf>
    <xf numFmtId="190" fontId="2" fillId="0" borderId="3" xfId="184" applyNumberFormat="1" applyFont="1" applyFill="1" applyBorder="1" applyAlignment="1">
      <alignment horizontal="left" vertical="center"/>
    </xf>
    <xf numFmtId="196" fontId="2" fillId="0" borderId="9" xfId="184" applyNumberFormat="1" applyFont="1" applyFill="1" applyBorder="1" applyAlignment="1" applyProtection="1">
      <alignment horizontal="center" vertical="center"/>
    </xf>
    <xf numFmtId="193" fontId="2" fillId="0" borderId="3" xfId="184" applyNumberFormat="1" applyFont="1" applyFill="1" applyBorder="1" applyAlignment="1">
      <alignment horizontal="right" vertical="center"/>
    </xf>
    <xf numFmtId="190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7" fillId="0" borderId="0" xfId="186" applyFont="1">
      <alignment vertical="center"/>
    </xf>
    <xf numFmtId="189" fontId="1" fillId="0" borderId="6" xfId="186" applyNumberFormat="1" applyFont="1" applyBorder="1" applyAlignment="1">
      <alignment horizontal="center" vertical="center" wrapText="1"/>
    </xf>
    <xf numFmtId="189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3" fontId="2" fillId="0" borderId="16" xfId="186" applyNumberFormat="1" applyFont="1" applyFill="1" applyBorder="1" applyAlignment="1">
      <alignment horizontal="right" vertical="center" wrapText="1"/>
    </xf>
    <xf numFmtId="189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着色 2" xfId="74"/>
    <cellStyle name="Accent2 - 20%" xfId="75"/>
    <cellStyle name="20% - 着色 6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opLeftCell="A4" workbookViewId="0">
      <selection activeCell="D9" sqref="D7 D9"/>
    </sheetView>
  </sheetViews>
  <sheetFormatPr defaultColWidth="6.83333333333333" defaultRowHeight="14.25"/>
  <cols>
    <col min="1" max="1" width="20.4166666666667" style="215" customWidth="1"/>
    <col min="2" max="2" width="12.8333333333333" style="215" customWidth="1"/>
    <col min="3" max="3" width="18.5833333333333" style="215" customWidth="1"/>
    <col min="4" max="9" width="9.58333333333333" style="215" customWidth="1"/>
    <col min="10" max="10" width="9.58333333333333" style="216" customWidth="1"/>
    <col min="11" max="11" width="8.33333333333333" style="214" customWidth="1"/>
    <col min="12" max="23" width="6.83333333333333" style="214" customWidth="1"/>
    <col min="24" max="241" width="6.83333333333333" style="215" customWidth="1"/>
    <col min="242" max="16384" width="6.83333333333333" style="215"/>
  </cols>
  <sheetData>
    <row r="1" ht="25.5" customHeight="1" spans="1:9">
      <c r="A1" s="217" t="s">
        <v>0</v>
      </c>
      <c r="B1" s="218"/>
      <c r="C1" s="218"/>
      <c r="D1" s="219"/>
      <c r="E1" s="219"/>
      <c r="F1" s="220"/>
      <c r="G1" s="220"/>
      <c r="H1" s="220"/>
      <c r="I1" s="220"/>
    </row>
    <row r="2" ht="25.5" customHeight="1" spans="1:10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</row>
    <row r="3" ht="25.5" customHeight="1" spans="1:10">
      <c r="A3" s="40" t="s">
        <v>2</v>
      </c>
      <c r="B3" s="40"/>
      <c r="C3" s="222"/>
      <c r="D3" s="222"/>
      <c r="E3" s="223"/>
      <c r="F3" s="220"/>
      <c r="G3" s="220"/>
      <c r="H3" s="220"/>
      <c r="I3" s="220"/>
      <c r="J3" s="253" t="s">
        <v>3</v>
      </c>
    </row>
    <row r="4" s="212" customFormat="1" ht="21" customHeight="1" spans="1:23">
      <c r="A4" s="224" t="s">
        <v>4</v>
      </c>
      <c r="B4" s="224"/>
      <c r="C4" s="224" t="s">
        <v>5</v>
      </c>
      <c r="D4" s="225"/>
      <c r="E4" s="225"/>
      <c r="F4" s="224"/>
      <c r="G4" s="224"/>
      <c r="H4" s="224"/>
      <c r="I4" s="224"/>
      <c r="J4" s="254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</row>
    <row r="5" s="212" customFormat="1" ht="38" customHeight="1" spans="1:23">
      <c r="A5" s="226" t="s">
        <v>6</v>
      </c>
      <c r="B5" s="226" t="s">
        <v>7</v>
      </c>
      <c r="C5" s="226" t="s">
        <v>8</v>
      </c>
      <c r="D5" s="227" t="s">
        <v>9</v>
      </c>
      <c r="E5" s="228" t="s">
        <v>10</v>
      </c>
      <c r="F5" s="198" t="s">
        <v>11</v>
      </c>
      <c r="G5" s="199" t="s">
        <v>12</v>
      </c>
      <c r="H5" s="199" t="s">
        <v>13</v>
      </c>
      <c r="I5" s="199" t="s">
        <v>14</v>
      </c>
      <c r="J5" s="256" t="s">
        <v>15</v>
      </c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</row>
    <row r="6" s="213" customFormat="1" ht="24.75" customHeight="1" spans="1:23">
      <c r="A6" s="229" t="s">
        <v>16</v>
      </c>
      <c r="B6" s="230">
        <f>SUM(B7:B11)</f>
        <v>738.8672</v>
      </c>
      <c r="C6" s="231" t="s">
        <v>17</v>
      </c>
      <c r="D6" s="232">
        <f>SUM(E6:J6)</f>
        <v>439.4072</v>
      </c>
      <c r="E6" s="233"/>
      <c r="F6" s="233">
        <f>SUM(F7:F9)</f>
        <v>439.4072</v>
      </c>
      <c r="G6" s="233"/>
      <c r="H6" s="233"/>
      <c r="I6" s="233"/>
      <c r="J6" s="257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</row>
    <row r="7" s="213" customFormat="1" ht="24.75" customHeight="1" spans="1:23">
      <c r="A7" s="234" t="s">
        <v>18</v>
      </c>
      <c r="B7" s="235">
        <f>F19</f>
        <v>738.8672</v>
      </c>
      <c r="C7" s="236" t="s">
        <v>19</v>
      </c>
      <c r="D7" s="232">
        <f t="shared" ref="D7:D13" si="0">SUM(E7:J7)</f>
        <v>383.7822</v>
      </c>
      <c r="E7" s="237"/>
      <c r="F7" s="237">
        <f>69.12+281.1622+33.5</f>
        <v>383.7822</v>
      </c>
      <c r="G7" s="237"/>
      <c r="H7" s="237"/>
      <c r="I7" s="237"/>
      <c r="J7" s="257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</row>
    <row r="8" s="213" customFormat="1" ht="24.75" customHeight="1" spans="1:23">
      <c r="A8" s="238" t="s">
        <v>20</v>
      </c>
      <c r="B8" s="235"/>
      <c r="C8" s="239" t="s">
        <v>21</v>
      </c>
      <c r="D8" s="232">
        <f t="shared" si="0"/>
        <v>30.74</v>
      </c>
      <c r="E8" s="235"/>
      <c r="F8" s="235">
        <f>5.46+25.28</f>
        <v>30.74</v>
      </c>
      <c r="G8" s="235"/>
      <c r="H8" s="235"/>
      <c r="I8" s="235"/>
      <c r="J8" s="259">
        <v>0</v>
      </c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</row>
    <row r="9" s="213" customFormat="1" ht="24.75" customHeight="1" spans="1:23">
      <c r="A9" s="240" t="s">
        <v>22</v>
      </c>
      <c r="B9" s="235"/>
      <c r="C9" s="239" t="s">
        <v>23</v>
      </c>
      <c r="D9" s="232">
        <f t="shared" si="0"/>
        <v>24.885</v>
      </c>
      <c r="E9" s="235"/>
      <c r="F9" s="235">
        <v>24.885</v>
      </c>
      <c r="G9" s="235"/>
      <c r="H9" s="235"/>
      <c r="I9" s="235"/>
      <c r="J9" s="259">
        <v>0</v>
      </c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</row>
    <row r="10" s="213" customFormat="1" ht="24.75" customHeight="1" spans="1:23">
      <c r="A10" s="241" t="s">
        <v>24</v>
      </c>
      <c r="B10" s="235">
        <v>0</v>
      </c>
      <c r="C10" s="239" t="s">
        <v>25</v>
      </c>
      <c r="D10" s="232">
        <f t="shared" si="0"/>
        <v>299.46</v>
      </c>
      <c r="E10" s="237"/>
      <c r="F10" s="237">
        <v>299.46</v>
      </c>
      <c r="G10" s="237"/>
      <c r="H10" s="237"/>
      <c r="I10" s="237"/>
      <c r="J10" s="257">
        <v>0</v>
      </c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</row>
    <row r="11" s="213" customFormat="1" ht="24.75" customHeight="1" spans="1:23">
      <c r="A11" s="240" t="s">
        <v>26</v>
      </c>
      <c r="B11" s="235">
        <v>0</v>
      </c>
      <c r="C11" s="239" t="s">
        <v>27</v>
      </c>
      <c r="D11" s="232">
        <f t="shared" si="0"/>
        <v>0</v>
      </c>
      <c r="E11" s="237"/>
      <c r="F11" s="237">
        <v>0</v>
      </c>
      <c r="G11" s="237"/>
      <c r="H11" s="237"/>
      <c r="I11" s="237"/>
      <c r="J11" s="257">
        <v>0</v>
      </c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</row>
    <row r="12" s="213" customFormat="1" ht="23.25" customHeight="1" spans="1:23">
      <c r="A12" s="242"/>
      <c r="B12" s="235">
        <v>0</v>
      </c>
      <c r="C12" s="243" t="s">
        <v>28</v>
      </c>
      <c r="D12" s="232">
        <f t="shared" si="0"/>
        <v>0</v>
      </c>
      <c r="E12" s="237"/>
      <c r="F12" s="237">
        <v>0</v>
      </c>
      <c r="G12" s="237"/>
      <c r="H12" s="237"/>
      <c r="I12" s="237"/>
      <c r="J12" s="257">
        <v>0</v>
      </c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</row>
    <row r="13" s="213" customFormat="1" ht="23.25" customHeight="1" spans="1:23">
      <c r="A13" s="234"/>
      <c r="B13" s="235"/>
      <c r="C13" s="244" t="s">
        <v>29</v>
      </c>
      <c r="D13" s="232">
        <f t="shared" si="0"/>
        <v>299.46</v>
      </c>
      <c r="E13" s="237"/>
      <c r="F13" s="237">
        <f>20+279.46</f>
        <v>299.46</v>
      </c>
      <c r="G13" s="237"/>
      <c r="H13" s="237"/>
      <c r="I13" s="237"/>
      <c r="J13" s="257">
        <v>0</v>
      </c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</row>
    <row r="14" s="213" customFormat="1" ht="23.25" customHeight="1" spans="1:23">
      <c r="A14" s="245" t="s">
        <v>10</v>
      </c>
      <c r="B14" s="246"/>
      <c r="C14" s="244" t="s">
        <v>30</v>
      </c>
      <c r="D14" s="232">
        <f t="shared" ref="D14:D19" si="1">SUM(E14:J14)</f>
        <v>0</v>
      </c>
      <c r="E14" s="237"/>
      <c r="F14" s="237"/>
      <c r="G14" s="237"/>
      <c r="H14" s="237"/>
      <c r="I14" s="237"/>
      <c r="J14" s="257">
        <v>0</v>
      </c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</row>
    <row r="15" s="213" customFormat="1" ht="23.25" customHeight="1" spans="1:23">
      <c r="A15" s="234" t="s">
        <v>31</v>
      </c>
      <c r="B15" s="235"/>
      <c r="C15" s="243" t="s">
        <v>32</v>
      </c>
      <c r="D15" s="232">
        <f t="shared" si="1"/>
        <v>0</v>
      </c>
      <c r="E15" s="237"/>
      <c r="F15" s="237"/>
      <c r="G15" s="237"/>
      <c r="H15" s="237"/>
      <c r="I15" s="237"/>
      <c r="J15" s="257">
        <v>0</v>
      </c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</row>
    <row r="16" s="213" customFormat="1" ht="23.25" customHeight="1" spans="1:23">
      <c r="A16" s="238" t="s">
        <v>33</v>
      </c>
      <c r="B16" s="247"/>
      <c r="C16" s="248" t="s">
        <v>34</v>
      </c>
      <c r="D16" s="232">
        <f t="shared" si="1"/>
        <v>0</v>
      </c>
      <c r="E16" s="237"/>
      <c r="F16" s="237"/>
      <c r="G16" s="237"/>
      <c r="H16" s="237"/>
      <c r="I16" s="237"/>
      <c r="J16" s="257">
        <v>0</v>
      </c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</row>
    <row r="17" s="213" customFormat="1" ht="23.25" customHeight="1" spans="1:23">
      <c r="A17" s="245"/>
      <c r="B17" s="247"/>
      <c r="C17" s="248"/>
      <c r="D17" s="232">
        <f t="shared" si="1"/>
        <v>0</v>
      </c>
      <c r="E17" s="237"/>
      <c r="F17" s="237"/>
      <c r="G17" s="237"/>
      <c r="H17" s="237"/>
      <c r="I17" s="237"/>
      <c r="J17" s="257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</row>
    <row r="18" ht="21" customHeight="1" spans="1:10">
      <c r="A18" s="240"/>
      <c r="B18" s="247"/>
      <c r="C18" s="249"/>
      <c r="D18" s="232">
        <f t="shared" si="1"/>
        <v>0</v>
      </c>
      <c r="E18" s="233"/>
      <c r="F18" s="233"/>
      <c r="G18" s="233"/>
      <c r="H18" s="233"/>
      <c r="I18" s="233"/>
      <c r="J18" s="260"/>
    </row>
    <row r="19" s="213" customFormat="1" ht="23.25" customHeight="1" spans="1:23">
      <c r="A19" s="250" t="s">
        <v>35</v>
      </c>
      <c r="B19" s="251">
        <f>B6</f>
        <v>738.8672</v>
      </c>
      <c r="C19" s="252" t="s">
        <v>36</v>
      </c>
      <c r="D19" s="232">
        <f t="shared" si="1"/>
        <v>738.8672</v>
      </c>
      <c r="E19" s="233"/>
      <c r="F19" s="233">
        <f>F6+F13</f>
        <v>738.8672</v>
      </c>
      <c r="G19" s="233"/>
      <c r="H19" s="233"/>
      <c r="I19" s="233"/>
      <c r="J19" s="257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</row>
    <row r="20" spans="1:9">
      <c r="A20" s="214"/>
      <c r="B20" s="214"/>
      <c r="C20" s="214"/>
      <c r="D20" s="214"/>
      <c r="E20" s="214"/>
      <c r="F20" s="214"/>
      <c r="G20" s="214"/>
      <c r="H20" s="214"/>
      <c r="I20" s="214"/>
    </row>
    <row r="21" spans="1:9">
      <c r="A21" s="214"/>
      <c r="B21" s="214"/>
      <c r="C21" s="214"/>
      <c r="D21" s="214"/>
      <c r="E21" s="214"/>
      <c r="F21" s="214"/>
      <c r="G21" s="214"/>
      <c r="H21" s="214"/>
      <c r="I21" s="214"/>
    </row>
    <row r="22" spans="1:9">
      <c r="A22" s="214"/>
      <c r="B22" s="214"/>
      <c r="C22" s="214"/>
      <c r="D22" s="214"/>
      <c r="E22" s="214"/>
      <c r="F22" s="214"/>
      <c r="G22" s="214"/>
      <c r="H22" s="214"/>
      <c r="I22" s="214"/>
    </row>
    <row r="23" spans="1:9">
      <c r="A23" s="214"/>
      <c r="B23" s="214"/>
      <c r="C23" s="214"/>
      <c r="D23" s="214"/>
      <c r="E23" s="214"/>
      <c r="F23" s="214"/>
      <c r="G23" s="214"/>
      <c r="H23" s="214"/>
      <c r="I23" s="214"/>
    </row>
    <row r="24" spans="1:9">
      <c r="A24" s="214"/>
      <c r="B24" s="214"/>
      <c r="C24" s="214"/>
      <c r="D24" s="214"/>
      <c r="E24" s="214"/>
      <c r="F24" s="214"/>
      <c r="G24" s="214"/>
      <c r="H24" s="214"/>
      <c r="I24" s="214"/>
    </row>
    <row r="25" spans="1:9">
      <c r="A25" s="214"/>
      <c r="B25" s="214"/>
      <c r="C25" s="214"/>
      <c r="D25" s="214"/>
      <c r="E25" s="214"/>
      <c r="F25" s="214"/>
      <c r="G25" s="214"/>
      <c r="H25" s="214"/>
      <c r="I25" s="214"/>
    </row>
    <row r="26" spans="1:9">
      <c r="A26" s="214"/>
      <c r="B26" s="214"/>
      <c r="C26" s="214"/>
      <c r="D26" s="214"/>
      <c r="E26" s="214"/>
      <c r="F26" s="214"/>
      <c r="G26" s="214"/>
      <c r="H26" s="214"/>
      <c r="I26" s="214"/>
    </row>
    <row r="27" spans="1:9">
      <c r="A27" s="214"/>
      <c r="B27" s="214"/>
      <c r="C27" s="214"/>
      <c r="D27" s="214"/>
      <c r="E27" s="214"/>
      <c r="F27" s="214"/>
      <c r="G27" s="214"/>
      <c r="H27" s="214"/>
      <c r="I27" s="214"/>
    </row>
    <row r="28" s="214" customFormat="1" spans="10:10">
      <c r="J28" s="216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7" workbookViewId="0">
      <selection activeCell="G20" sqref="G20"/>
    </sheetView>
  </sheetViews>
  <sheetFormatPr defaultColWidth="7.25" defaultRowHeight="11.25"/>
  <cols>
    <col min="1" max="3" width="6.25" style="183" customWidth="1"/>
    <col min="4" max="4" width="22.1666666666667" style="183" customWidth="1"/>
    <col min="5" max="5" width="13.25" style="183" customWidth="1"/>
    <col min="6" max="11" width="10.6666666666667" style="183" customWidth="1"/>
    <col min="12" max="244" width="7.25" style="183" customWidth="1"/>
    <col min="245" max="16384" width="7.25" style="183"/>
  </cols>
  <sheetData>
    <row r="1" ht="25.5" customHeight="1" spans="1:11">
      <c r="A1" s="184" t="s">
        <v>37</v>
      </c>
      <c r="B1" s="185"/>
      <c r="C1" s="186"/>
      <c r="D1" s="187"/>
      <c r="E1" s="188"/>
      <c r="F1" s="188"/>
      <c r="G1" s="188"/>
      <c r="H1" s="188"/>
      <c r="I1" s="188"/>
      <c r="K1" s="184"/>
    </row>
    <row r="2" ht="25.5" customHeight="1" spans="1:11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ht="25.5" customHeight="1" spans="1:11">
      <c r="A3" s="40" t="s">
        <v>2</v>
      </c>
      <c r="B3" s="190"/>
      <c r="C3" s="190"/>
      <c r="D3" s="191"/>
      <c r="E3" s="188"/>
      <c r="F3" s="188"/>
      <c r="G3" s="188"/>
      <c r="H3" s="188"/>
      <c r="I3" s="188"/>
      <c r="K3" s="207" t="s">
        <v>3</v>
      </c>
    </row>
    <row r="4" s="180" customFormat="1" ht="23" customHeight="1" spans="1:11">
      <c r="A4" s="192" t="s">
        <v>39</v>
      </c>
      <c r="B4" s="192"/>
      <c r="C4" s="192"/>
      <c r="D4" s="193" t="s">
        <v>40</v>
      </c>
      <c r="E4" s="194"/>
      <c r="F4" s="194"/>
      <c r="G4" s="194"/>
      <c r="H4" s="194"/>
      <c r="I4" s="194"/>
      <c r="J4" s="194"/>
      <c r="K4" s="208"/>
    </row>
    <row r="5" s="181" customFormat="1" ht="30.5" customHeight="1" spans="1:11">
      <c r="A5" s="195" t="s">
        <v>41</v>
      </c>
      <c r="B5" s="196" t="s">
        <v>42</v>
      </c>
      <c r="C5" s="197" t="s">
        <v>43</v>
      </c>
      <c r="D5" s="193"/>
      <c r="E5" s="198" t="s">
        <v>9</v>
      </c>
      <c r="F5" s="198" t="s">
        <v>10</v>
      </c>
      <c r="G5" s="199" t="s">
        <v>11</v>
      </c>
      <c r="H5" s="199" t="s">
        <v>12</v>
      </c>
      <c r="I5" s="199" t="s">
        <v>44</v>
      </c>
      <c r="J5" s="209" t="s">
        <v>14</v>
      </c>
      <c r="K5" s="210" t="s">
        <v>15</v>
      </c>
    </row>
    <row r="6" ht="15" customHeight="1" spans="1:11">
      <c r="A6" s="200" t="s">
        <v>45</v>
      </c>
      <c r="B6" s="201" t="s">
        <v>45</v>
      </c>
      <c r="C6" s="201" t="s">
        <v>45</v>
      </c>
      <c r="D6" s="202" t="s">
        <v>45</v>
      </c>
      <c r="E6" s="203">
        <v>1</v>
      </c>
      <c r="F6" s="203">
        <v>2</v>
      </c>
      <c r="G6" s="203">
        <v>3</v>
      </c>
      <c r="H6" s="203">
        <v>4</v>
      </c>
      <c r="I6" s="203">
        <v>5</v>
      </c>
      <c r="J6" s="203">
        <v>6</v>
      </c>
      <c r="K6" s="203">
        <v>7</v>
      </c>
    </row>
    <row r="7" s="182" customFormat="1" ht="23.5" customHeight="1" spans="1:11">
      <c r="A7" s="204" t="s">
        <v>46</v>
      </c>
      <c r="B7" s="204" t="s">
        <v>47</v>
      </c>
      <c r="C7" s="204" t="s">
        <v>48</v>
      </c>
      <c r="D7" s="205" t="s">
        <v>49</v>
      </c>
      <c r="E7" s="206">
        <f>G7</f>
        <v>211.425</v>
      </c>
      <c r="F7" s="206"/>
      <c r="G7" s="206">
        <f>49.152+162.273</f>
        <v>211.425</v>
      </c>
      <c r="H7" s="206"/>
      <c r="I7" s="206"/>
      <c r="J7" s="206"/>
      <c r="K7" s="211"/>
    </row>
    <row r="8" ht="23.5" customHeight="1" spans="1:11">
      <c r="A8" s="204" t="s">
        <v>46</v>
      </c>
      <c r="B8" s="204" t="s">
        <v>47</v>
      </c>
      <c r="C8" s="204" t="s">
        <v>50</v>
      </c>
      <c r="D8" s="205" t="s">
        <v>51</v>
      </c>
      <c r="E8" s="206">
        <f>G8</f>
        <v>30.74</v>
      </c>
      <c r="F8" s="206"/>
      <c r="G8" s="206">
        <f>5.46+25.28</f>
        <v>30.74</v>
      </c>
      <c r="H8" s="206"/>
      <c r="I8" s="206"/>
      <c r="J8" s="206"/>
      <c r="K8" s="211"/>
    </row>
    <row r="9" ht="23.5" customHeight="1" spans="1:11">
      <c r="A9" s="204" t="s">
        <v>46</v>
      </c>
      <c r="B9" s="204" t="s">
        <v>47</v>
      </c>
      <c r="C9" s="204" t="s">
        <v>47</v>
      </c>
      <c r="D9" s="205" t="s">
        <v>52</v>
      </c>
      <c r="E9" s="206">
        <f>G9</f>
        <v>59.62</v>
      </c>
      <c r="F9" s="206"/>
      <c r="G9" s="206">
        <v>59.62</v>
      </c>
      <c r="H9" s="206"/>
      <c r="I9" s="206"/>
      <c r="J9" s="206"/>
      <c r="K9" s="211"/>
    </row>
    <row r="10" ht="23.5" customHeight="1" spans="1:11">
      <c r="A10" s="204" t="s">
        <v>46</v>
      </c>
      <c r="B10" s="204" t="s">
        <v>47</v>
      </c>
      <c r="C10" s="204" t="s">
        <v>53</v>
      </c>
      <c r="D10" s="205" t="s">
        <v>54</v>
      </c>
      <c r="E10" s="206">
        <f>G10</f>
        <v>180</v>
      </c>
      <c r="F10" s="206"/>
      <c r="G10" s="206">
        <v>180</v>
      </c>
      <c r="H10" s="206"/>
      <c r="I10" s="206"/>
      <c r="J10" s="206"/>
      <c r="K10" s="211"/>
    </row>
    <row r="11" ht="23.5" customHeight="1" spans="1:11">
      <c r="A11" s="204" t="s">
        <v>46</v>
      </c>
      <c r="B11" s="204" t="s">
        <v>47</v>
      </c>
      <c r="C11" s="204" t="s">
        <v>55</v>
      </c>
      <c r="D11" s="178" t="s">
        <v>56</v>
      </c>
      <c r="E11" s="206">
        <v>20</v>
      </c>
      <c r="F11" s="206"/>
      <c r="G11" s="206">
        <v>20</v>
      </c>
      <c r="H11" s="206"/>
      <c r="I11" s="206"/>
      <c r="J11" s="206"/>
      <c r="K11" s="211"/>
    </row>
    <row r="12" ht="23.5" customHeight="1" spans="1:11">
      <c r="A12" s="204" t="s">
        <v>46</v>
      </c>
      <c r="B12" s="204" t="s">
        <v>47</v>
      </c>
      <c r="C12" s="204" t="s">
        <v>57</v>
      </c>
      <c r="D12" s="205" t="s">
        <v>58</v>
      </c>
      <c r="E12" s="206">
        <f t="shared" ref="E12:E19" si="0">G12</f>
        <v>39.84</v>
      </c>
      <c r="F12" s="206"/>
      <c r="G12" s="206">
        <v>39.84</v>
      </c>
      <c r="H12" s="206"/>
      <c r="I12" s="206"/>
      <c r="J12" s="206"/>
      <c r="K12" s="211"/>
    </row>
    <row r="13" ht="23.5" customHeight="1" spans="1:11">
      <c r="A13" s="204" t="s">
        <v>46</v>
      </c>
      <c r="B13" s="204" t="s">
        <v>47</v>
      </c>
      <c r="C13" s="204" t="s">
        <v>59</v>
      </c>
      <c r="D13" s="205" t="s">
        <v>60</v>
      </c>
      <c r="E13" s="206">
        <f t="shared" si="0"/>
        <v>122.524</v>
      </c>
      <c r="F13" s="206"/>
      <c r="G13" s="206">
        <f>19.968+102.556</f>
        <v>122.524</v>
      </c>
      <c r="H13" s="206"/>
      <c r="I13" s="206"/>
      <c r="J13" s="206"/>
      <c r="K13" s="211"/>
    </row>
    <row r="14" ht="23.5" customHeight="1" spans="1:11">
      <c r="A14" s="204" t="s">
        <v>61</v>
      </c>
      <c r="B14" s="204" t="s">
        <v>62</v>
      </c>
      <c r="C14" s="204" t="s">
        <v>48</v>
      </c>
      <c r="D14" s="205" t="s">
        <v>63</v>
      </c>
      <c r="E14" s="206">
        <f t="shared" si="0"/>
        <v>0.6</v>
      </c>
      <c r="F14" s="206"/>
      <c r="G14" s="206">
        <v>0.6</v>
      </c>
      <c r="H14" s="206"/>
      <c r="I14" s="206"/>
      <c r="J14" s="206"/>
      <c r="K14" s="211"/>
    </row>
    <row r="15" ht="23.5" customHeight="1" spans="1:11">
      <c r="A15" s="204" t="s">
        <v>61</v>
      </c>
      <c r="B15" s="204" t="s">
        <v>62</v>
      </c>
      <c r="C15" s="204" t="s">
        <v>64</v>
      </c>
      <c r="D15" s="205" t="s">
        <v>65</v>
      </c>
      <c r="E15" s="206">
        <f t="shared" si="0"/>
        <v>0.15</v>
      </c>
      <c r="F15" s="206"/>
      <c r="G15" s="206">
        <v>0.15</v>
      </c>
      <c r="H15" s="206"/>
      <c r="I15" s="206"/>
      <c r="J15" s="206"/>
      <c r="K15" s="211"/>
    </row>
    <row r="16" ht="23.5" customHeight="1" spans="1:11">
      <c r="A16" s="204" t="s">
        <v>61</v>
      </c>
      <c r="B16" s="204" t="s">
        <v>47</v>
      </c>
      <c r="C16" s="204" t="s">
        <v>47</v>
      </c>
      <c r="D16" s="205" t="s">
        <v>66</v>
      </c>
      <c r="E16" s="206">
        <f t="shared" si="0"/>
        <v>32.43</v>
      </c>
      <c r="F16" s="206"/>
      <c r="G16" s="206">
        <v>32.43</v>
      </c>
      <c r="H16" s="206"/>
      <c r="I16" s="206"/>
      <c r="J16" s="206"/>
      <c r="K16" s="211"/>
    </row>
    <row r="17" ht="23.5" customHeight="1" spans="1:11">
      <c r="A17" s="204" t="s">
        <v>67</v>
      </c>
      <c r="B17" s="204" t="s">
        <v>68</v>
      </c>
      <c r="C17" s="204" t="s">
        <v>48</v>
      </c>
      <c r="D17" s="205" t="s">
        <v>69</v>
      </c>
      <c r="E17" s="206">
        <f t="shared" si="0"/>
        <v>11.6385</v>
      </c>
      <c r="F17" s="206"/>
      <c r="G17" s="206">
        <v>11.6385</v>
      </c>
      <c r="H17" s="206"/>
      <c r="I17" s="206"/>
      <c r="J17" s="206"/>
      <c r="K17" s="211"/>
    </row>
    <row r="18" ht="23.5" customHeight="1" spans="1:11">
      <c r="A18" s="204" t="s">
        <v>67</v>
      </c>
      <c r="B18" s="204" t="s">
        <v>68</v>
      </c>
      <c r="C18" s="204" t="s">
        <v>64</v>
      </c>
      <c r="D18" s="205" t="s">
        <v>70</v>
      </c>
      <c r="E18" s="206">
        <f t="shared" si="0"/>
        <v>5.0147</v>
      </c>
      <c r="F18" s="206"/>
      <c r="G18" s="206">
        <v>5.0147</v>
      </c>
      <c r="H18" s="206"/>
      <c r="I18" s="206"/>
      <c r="J18" s="206"/>
      <c r="K18" s="211"/>
    </row>
    <row r="19" ht="23.5" customHeight="1" spans="1:11">
      <c r="A19" s="204" t="s">
        <v>71</v>
      </c>
      <c r="B19" s="204" t="s">
        <v>64</v>
      </c>
      <c r="C19" s="204" t="s">
        <v>48</v>
      </c>
      <c r="D19" s="205" t="s">
        <v>72</v>
      </c>
      <c r="E19" s="206">
        <f t="shared" si="0"/>
        <v>24.885</v>
      </c>
      <c r="F19" s="206"/>
      <c r="G19" s="206">
        <v>24.885</v>
      </c>
      <c r="H19" s="206"/>
      <c r="I19" s="206"/>
      <c r="J19" s="206"/>
      <c r="K19" s="211"/>
    </row>
    <row r="20" ht="23.5" customHeight="1" spans="1:11">
      <c r="A20" s="204"/>
      <c r="B20" s="204"/>
      <c r="C20" s="204"/>
      <c r="D20" s="205" t="s">
        <v>9</v>
      </c>
      <c r="E20" s="206">
        <v>738.9</v>
      </c>
      <c r="F20" s="206"/>
      <c r="G20" s="206">
        <v>738.9</v>
      </c>
      <c r="H20" s="206"/>
      <c r="I20" s="206"/>
      <c r="J20" s="206"/>
      <c r="K20" s="211"/>
    </row>
    <row r="21" ht="23.5" customHeight="1" spans="1:11">
      <c r="A21" s="204"/>
      <c r="B21" s="204"/>
      <c r="C21" s="204"/>
      <c r="D21" s="205"/>
      <c r="E21" s="206"/>
      <c r="F21" s="206"/>
      <c r="G21" s="206"/>
      <c r="H21" s="206"/>
      <c r="I21" s="206"/>
      <c r="J21" s="206"/>
      <c r="K21" s="211"/>
    </row>
    <row r="22" ht="23.5" customHeight="1" spans="1:11">
      <c r="A22" s="204"/>
      <c r="B22" s="204"/>
      <c r="C22" s="204"/>
      <c r="D22" s="205"/>
      <c r="E22" s="206"/>
      <c r="F22" s="206"/>
      <c r="G22" s="206"/>
      <c r="H22" s="206"/>
      <c r="I22" s="206"/>
      <c r="J22" s="206"/>
      <c r="K22" s="211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showZeros="0" topLeftCell="A4" workbookViewId="0">
      <selection activeCell="E7" sqref="E7:E19"/>
    </sheetView>
  </sheetViews>
  <sheetFormatPr defaultColWidth="7.25" defaultRowHeight="11.25"/>
  <cols>
    <col min="1" max="3" width="6.25" style="98" customWidth="1"/>
    <col min="4" max="4" width="22.1666666666667" style="98" customWidth="1"/>
    <col min="5" max="5" width="14.5833333333333" style="98" customWidth="1"/>
    <col min="6" max="6" width="13.1666666666667" style="98" customWidth="1"/>
    <col min="7" max="10" width="12.1666666666667" style="98" customWidth="1"/>
    <col min="11" max="242" width="7.25" style="98" customWidth="1"/>
    <col min="243" max="16384" width="7.25" style="98"/>
  </cols>
  <sheetData>
    <row r="1" ht="25.5" customHeight="1" spans="1:10">
      <c r="A1" s="152" t="s">
        <v>73</v>
      </c>
      <c r="B1" s="162"/>
      <c r="C1" s="105"/>
      <c r="D1" s="106"/>
      <c r="E1" s="107"/>
      <c r="F1" s="107"/>
      <c r="G1" s="107"/>
      <c r="H1" s="108"/>
      <c r="I1" s="107"/>
      <c r="J1" s="152"/>
    </row>
    <row r="2" ht="24" customHeight="1" spans="1:10">
      <c r="A2" s="163" t="s">
        <v>74</v>
      </c>
      <c r="B2" s="163"/>
      <c r="C2" s="163"/>
      <c r="D2" s="163"/>
      <c r="E2" s="163"/>
      <c r="F2" s="163"/>
      <c r="G2" s="163"/>
      <c r="H2" s="163"/>
      <c r="I2" s="163"/>
      <c r="J2" s="163"/>
    </row>
    <row r="3" ht="16" customHeight="1" spans="1:10">
      <c r="A3" s="164" t="s">
        <v>2</v>
      </c>
      <c r="B3" s="165"/>
      <c r="C3" s="165"/>
      <c r="D3" s="165"/>
      <c r="E3" s="107"/>
      <c r="F3" s="166"/>
      <c r="G3" s="166"/>
      <c r="H3" s="166"/>
      <c r="I3" s="166"/>
      <c r="J3" s="179" t="s">
        <v>3</v>
      </c>
    </row>
    <row r="4" s="160" customFormat="1" ht="23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75</v>
      </c>
      <c r="G4" s="16"/>
      <c r="H4" s="16"/>
      <c r="I4" s="31"/>
      <c r="J4" s="32" t="s">
        <v>76</v>
      </c>
    </row>
    <row r="5" s="160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77</v>
      </c>
      <c r="G5" s="15" t="s">
        <v>78</v>
      </c>
      <c r="H5" s="15" t="s">
        <v>79</v>
      </c>
      <c r="I5" s="15" t="s">
        <v>80</v>
      </c>
      <c r="J5" s="33"/>
    </row>
    <row r="6" ht="15" customHeight="1" spans="1:10">
      <c r="A6" s="167" t="s">
        <v>45</v>
      </c>
      <c r="B6" s="168" t="s">
        <v>45</v>
      </c>
      <c r="C6" s="168" t="s">
        <v>45</v>
      </c>
      <c r="D6" s="169" t="s">
        <v>45</v>
      </c>
      <c r="E6" s="170">
        <v>1</v>
      </c>
      <c r="F6" s="171">
        <v>2</v>
      </c>
      <c r="G6" s="170">
        <v>3</v>
      </c>
      <c r="H6" s="171">
        <v>4</v>
      </c>
      <c r="I6" s="170">
        <v>5</v>
      </c>
      <c r="J6" s="171">
        <v>6</v>
      </c>
    </row>
    <row r="7" s="161" customFormat="1" ht="25" customHeight="1" spans="1:10">
      <c r="A7" s="172" t="s">
        <v>46</v>
      </c>
      <c r="B7" s="172" t="s">
        <v>47</v>
      </c>
      <c r="C7" s="172" t="s">
        <v>48</v>
      </c>
      <c r="D7" s="173" t="s">
        <v>49</v>
      </c>
      <c r="E7" s="174">
        <f>F7+J7</f>
        <v>211.425</v>
      </c>
      <c r="F7" s="175">
        <f>SUM(G7:I7)</f>
        <v>211.425</v>
      </c>
      <c r="G7" s="176">
        <f>49.152+162.273</f>
        <v>211.425</v>
      </c>
      <c r="H7" s="177"/>
      <c r="I7" s="177"/>
      <c r="J7" s="174"/>
    </row>
    <row r="8" s="161" customFormat="1" ht="25" customHeight="1" spans="1:10">
      <c r="A8" s="172" t="s">
        <v>46</v>
      </c>
      <c r="B8" s="172" t="s">
        <v>47</v>
      </c>
      <c r="C8" s="172" t="s">
        <v>50</v>
      </c>
      <c r="D8" s="173" t="s">
        <v>51</v>
      </c>
      <c r="E8" s="174">
        <f>F8+J8</f>
        <v>30.7</v>
      </c>
      <c r="F8" s="175">
        <f>SUM(G8:I8)</f>
        <v>30.7</v>
      </c>
      <c r="G8" s="176"/>
      <c r="H8" s="177">
        <v>30.7</v>
      </c>
      <c r="I8" s="177"/>
      <c r="J8" s="174"/>
    </row>
    <row r="9" s="161" customFormat="1" ht="25" customHeight="1" spans="1:10">
      <c r="A9" s="172" t="s">
        <v>46</v>
      </c>
      <c r="B9" s="172" t="s">
        <v>47</v>
      </c>
      <c r="C9" s="172" t="s">
        <v>47</v>
      </c>
      <c r="D9" s="173" t="s">
        <v>52</v>
      </c>
      <c r="E9" s="174">
        <f>F9+J9</f>
        <v>59.62</v>
      </c>
      <c r="F9" s="175">
        <f>SUM(G9:I9)</f>
        <v>0</v>
      </c>
      <c r="G9" s="176"/>
      <c r="H9" s="177"/>
      <c r="I9" s="177"/>
      <c r="J9" s="174">
        <v>59.62</v>
      </c>
    </row>
    <row r="10" s="161" customFormat="1" ht="25" customHeight="1" spans="1:10">
      <c r="A10" s="172" t="s">
        <v>46</v>
      </c>
      <c r="B10" s="172" t="s">
        <v>47</v>
      </c>
      <c r="C10" s="172" t="s">
        <v>55</v>
      </c>
      <c r="D10" s="178" t="s">
        <v>56</v>
      </c>
      <c r="E10" s="174">
        <v>20</v>
      </c>
      <c r="F10" s="175"/>
      <c r="G10" s="176"/>
      <c r="H10" s="177"/>
      <c r="I10" s="177"/>
      <c r="J10" s="174">
        <v>20</v>
      </c>
    </row>
    <row r="11" s="161" customFormat="1" ht="25" customHeight="1" spans="1:10">
      <c r="A11" s="172" t="s">
        <v>46</v>
      </c>
      <c r="B11" s="172" t="s">
        <v>47</v>
      </c>
      <c r="C11" s="172" t="s">
        <v>53</v>
      </c>
      <c r="D11" s="173" t="s">
        <v>54</v>
      </c>
      <c r="E11" s="174">
        <f t="shared" ref="E11:E19" si="0">F11+J11</f>
        <v>180</v>
      </c>
      <c r="F11" s="175">
        <f t="shared" ref="F11:F19" si="1">SUM(G11:I11)</f>
        <v>0</v>
      </c>
      <c r="G11" s="176"/>
      <c r="H11" s="177"/>
      <c r="I11" s="177"/>
      <c r="J11" s="174">
        <v>180</v>
      </c>
    </row>
    <row r="12" s="161" customFormat="1" ht="25" customHeight="1" spans="1:10">
      <c r="A12" s="172" t="s">
        <v>46</v>
      </c>
      <c r="B12" s="172" t="s">
        <v>47</v>
      </c>
      <c r="C12" s="172" t="s">
        <v>57</v>
      </c>
      <c r="D12" s="173" t="s">
        <v>58</v>
      </c>
      <c r="E12" s="174">
        <f t="shared" si="0"/>
        <v>39.84</v>
      </c>
      <c r="F12" s="175">
        <f t="shared" si="1"/>
        <v>0</v>
      </c>
      <c r="G12" s="176"/>
      <c r="H12" s="177"/>
      <c r="I12" s="177"/>
      <c r="J12" s="174">
        <v>39.84</v>
      </c>
    </row>
    <row r="13" s="161" customFormat="1" ht="25" customHeight="1" spans="1:10">
      <c r="A13" s="172" t="s">
        <v>46</v>
      </c>
      <c r="B13" s="172" t="s">
        <v>47</v>
      </c>
      <c r="C13" s="172" t="s">
        <v>59</v>
      </c>
      <c r="D13" s="173" t="s">
        <v>60</v>
      </c>
      <c r="E13" s="174">
        <f t="shared" si="0"/>
        <v>122.524</v>
      </c>
      <c r="F13" s="175">
        <f t="shared" si="1"/>
        <v>122.524</v>
      </c>
      <c r="G13" s="176">
        <f>19.968+69.056+33.5</f>
        <v>122.524</v>
      </c>
      <c r="H13" s="177"/>
      <c r="I13" s="177"/>
      <c r="J13" s="174"/>
    </row>
    <row r="14" s="161" customFormat="1" ht="25" customHeight="1" spans="1:10">
      <c r="A14" s="172" t="s">
        <v>61</v>
      </c>
      <c r="B14" s="172" t="s">
        <v>62</v>
      </c>
      <c r="C14" s="172" t="s">
        <v>48</v>
      </c>
      <c r="D14" s="173" t="s">
        <v>63</v>
      </c>
      <c r="E14" s="174">
        <f t="shared" si="0"/>
        <v>0.6</v>
      </c>
      <c r="F14" s="175">
        <f t="shared" si="1"/>
        <v>0.6</v>
      </c>
      <c r="G14" s="176">
        <v>0.6</v>
      </c>
      <c r="H14" s="177"/>
      <c r="I14" s="177"/>
      <c r="J14" s="174"/>
    </row>
    <row r="15" s="161" customFormat="1" ht="25" customHeight="1" spans="1:10">
      <c r="A15" s="172" t="s">
        <v>61</v>
      </c>
      <c r="B15" s="172" t="s">
        <v>62</v>
      </c>
      <c r="C15" s="172" t="s">
        <v>64</v>
      </c>
      <c r="D15" s="173" t="s">
        <v>65</v>
      </c>
      <c r="E15" s="174">
        <f t="shared" si="0"/>
        <v>0.15</v>
      </c>
      <c r="F15" s="175">
        <f t="shared" si="1"/>
        <v>0.15</v>
      </c>
      <c r="G15" s="176">
        <v>0.15</v>
      </c>
      <c r="H15" s="177"/>
      <c r="I15" s="177"/>
      <c r="J15" s="174"/>
    </row>
    <row r="16" s="161" customFormat="1" ht="25" customHeight="1" spans="1:10">
      <c r="A16" s="172" t="s">
        <v>61</v>
      </c>
      <c r="B16" s="172" t="s">
        <v>47</v>
      </c>
      <c r="C16" s="172" t="s">
        <v>47</v>
      </c>
      <c r="D16" s="173" t="s">
        <v>66</v>
      </c>
      <c r="E16" s="174">
        <f t="shared" si="0"/>
        <v>32.43</v>
      </c>
      <c r="F16" s="175">
        <f t="shared" si="1"/>
        <v>32.43</v>
      </c>
      <c r="G16" s="176">
        <v>32.43</v>
      </c>
      <c r="H16" s="177"/>
      <c r="I16" s="177"/>
      <c r="J16" s="174"/>
    </row>
    <row r="17" s="161" customFormat="1" ht="25" customHeight="1" spans="1:10">
      <c r="A17" s="172" t="s">
        <v>67</v>
      </c>
      <c r="B17" s="172" t="s">
        <v>68</v>
      </c>
      <c r="C17" s="172" t="s">
        <v>48</v>
      </c>
      <c r="D17" s="173" t="s">
        <v>69</v>
      </c>
      <c r="E17" s="174">
        <f t="shared" si="0"/>
        <v>11.6385</v>
      </c>
      <c r="F17" s="175">
        <f t="shared" si="1"/>
        <v>11.6385</v>
      </c>
      <c r="G17" s="176">
        <v>11.6385</v>
      </c>
      <c r="H17" s="177"/>
      <c r="I17" s="177"/>
      <c r="J17" s="174"/>
    </row>
    <row r="18" s="161" customFormat="1" ht="25" customHeight="1" spans="1:10">
      <c r="A18" s="172" t="s">
        <v>67</v>
      </c>
      <c r="B18" s="172" t="s">
        <v>68</v>
      </c>
      <c r="C18" s="172" t="s">
        <v>64</v>
      </c>
      <c r="D18" s="173" t="s">
        <v>70</v>
      </c>
      <c r="E18" s="174">
        <f t="shared" si="0"/>
        <v>5.0147</v>
      </c>
      <c r="F18" s="175">
        <f t="shared" si="1"/>
        <v>5.0147</v>
      </c>
      <c r="G18" s="176">
        <v>5.0147</v>
      </c>
      <c r="H18" s="177"/>
      <c r="I18" s="177"/>
      <c r="J18" s="174"/>
    </row>
    <row r="19" s="161" customFormat="1" ht="25" customHeight="1" spans="1:10">
      <c r="A19" s="172" t="s">
        <v>71</v>
      </c>
      <c r="B19" s="172" t="s">
        <v>64</v>
      </c>
      <c r="C19" s="172" t="s">
        <v>48</v>
      </c>
      <c r="D19" s="173" t="s">
        <v>72</v>
      </c>
      <c r="E19" s="174">
        <f t="shared" si="0"/>
        <v>24.885</v>
      </c>
      <c r="F19" s="175">
        <f t="shared" si="1"/>
        <v>24.885</v>
      </c>
      <c r="G19" s="176"/>
      <c r="H19" s="177"/>
      <c r="I19" s="174">
        <v>24.885</v>
      </c>
      <c r="J19" s="174"/>
    </row>
    <row r="20" s="161" customFormat="1" ht="25" customHeight="1" spans="1:10">
      <c r="A20" s="172"/>
      <c r="B20" s="172"/>
      <c r="C20" s="172"/>
      <c r="D20" s="173" t="s">
        <v>9</v>
      </c>
      <c r="E20" s="174">
        <v>738.9</v>
      </c>
      <c r="F20" s="175">
        <v>439.4</v>
      </c>
      <c r="G20" s="176">
        <v>383.8</v>
      </c>
      <c r="H20" s="177">
        <v>30.7</v>
      </c>
      <c r="I20" s="177">
        <v>24.9</v>
      </c>
      <c r="J20" s="174">
        <v>299.5</v>
      </c>
    </row>
    <row r="21" s="161" customFormat="1" ht="25" customHeight="1" spans="1:10">
      <c r="A21" s="172"/>
      <c r="B21" s="172"/>
      <c r="C21" s="172"/>
      <c r="D21" s="173"/>
      <c r="E21" s="174"/>
      <c r="F21" s="175"/>
      <c r="G21" s="176"/>
      <c r="H21" s="177"/>
      <c r="I21" s="177"/>
      <c r="J21" s="174"/>
    </row>
    <row r="22" s="161" customFormat="1" ht="25" customHeight="1" spans="1:10">
      <c r="A22" s="172"/>
      <c r="B22" s="172"/>
      <c r="C22" s="172"/>
      <c r="D22" s="173"/>
      <c r="E22" s="174"/>
      <c r="F22" s="175"/>
      <c r="G22" s="176"/>
      <c r="H22" s="177"/>
      <c r="I22" s="177"/>
      <c r="J22" s="174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zoomScale="80" zoomScaleNormal="80" workbookViewId="0">
      <selection activeCell="A3" sqref="A3:B3"/>
    </sheetView>
  </sheetViews>
  <sheetFormatPr defaultColWidth="7.25" defaultRowHeight="11.25"/>
  <cols>
    <col min="1" max="1" width="4.08333333333333" style="102" customWidth="1"/>
    <col min="2" max="2" width="20.5833333333333" style="102" customWidth="1"/>
    <col min="3" max="3" width="11" style="103" customWidth="1"/>
    <col min="4" max="4" width="19.5833333333333" style="103" customWidth="1"/>
    <col min="5" max="10" width="8.25" style="103" customWidth="1"/>
    <col min="11" max="11" width="7.58333333333333" style="103" customWidth="1"/>
    <col min="12" max="12" width="7.5" style="103" customWidth="1"/>
    <col min="13" max="16384" width="7.25" style="103"/>
  </cols>
  <sheetData>
    <row r="1" s="98" customFormat="1" ht="17" customHeight="1" spans="1:10">
      <c r="A1" s="104" t="s">
        <v>81</v>
      </c>
      <c r="B1" s="104"/>
      <c r="C1" s="105"/>
      <c r="D1" s="106"/>
      <c r="E1" s="107"/>
      <c r="F1" s="107"/>
      <c r="G1" s="107"/>
      <c r="H1" s="108"/>
      <c r="I1" s="107"/>
      <c r="J1" s="152"/>
    </row>
    <row r="2" ht="26" customHeight="1" spans="1:12">
      <c r="A2" s="109" t="s">
        <v>82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ht="14" customHeight="1" spans="1:12">
      <c r="A3" s="110" t="s">
        <v>2</v>
      </c>
      <c r="B3" s="110"/>
      <c r="C3" s="111"/>
      <c r="D3" s="111"/>
      <c r="E3" s="111"/>
      <c r="F3" s="112"/>
      <c r="G3" s="112"/>
      <c r="H3" s="112"/>
      <c r="I3" s="112"/>
      <c r="J3" s="112"/>
      <c r="K3" s="153" t="s">
        <v>3</v>
      </c>
      <c r="L3" s="153"/>
    </row>
    <row r="4" s="99" customFormat="1" ht="16.5" customHeight="1" spans="1:12">
      <c r="A4" s="113" t="s">
        <v>83</v>
      </c>
      <c r="B4" s="114"/>
      <c r="C4" s="115"/>
      <c r="D4" s="116" t="s">
        <v>5</v>
      </c>
      <c r="E4" s="117"/>
      <c r="F4" s="116"/>
      <c r="G4" s="116"/>
      <c r="H4" s="116"/>
      <c r="I4" s="116"/>
      <c r="J4" s="116"/>
      <c r="K4" s="116"/>
      <c r="L4" s="116"/>
    </row>
    <row r="5" s="99" customFormat="1" ht="15.65" customHeight="1" spans="1:12">
      <c r="A5" s="118" t="s">
        <v>84</v>
      </c>
      <c r="B5" s="119"/>
      <c r="C5" s="120" t="s">
        <v>7</v>
      </c>
      <c r="D5" s="120" t="s">
        <v>85</v>
      </c>
      <c r="E5" s="121" t="s">
        <v>9</v>
      </c>
      <c r="F5" s="122" t="s">
        <v>86</v>
      </c>
      <c r="G5" s="122"/>
      <c r="H5" s="122"/>
      <c r="I5" s="122"/>
      <c r="J5" s="122"/>
      <c r="K5" s="122"/>
      <c r="L5" s="122"/>
    </row>
    <row r="6" s="99" customFormat="1" ht="15" customHeight="1" spans="1:12">
      <c r="A6" s="123"/>
      <c r="B6" s="124"/>
      <c r="C6" s="125"/>
      <c r="D6" s="120"/>
      <c r="E6" s="121"/>
      <c r="F6" s="126" t="s">
        <v>11</v>
      </c>
      <c r="G6" s="127"/>
      <c r="H6" s="127"/>
      <c r="I6" s="127"/>
      <c r="J6" s="127"/>
      <c r="K6" s="154"/>
      <c r="L6" s="155" t="s">
        <v>12</v>
      </c>
    </row>
    <row r="7" s="99" customFormat="1" ht="41" customHeight="1" spans="1:15">
      <c r="A7" s="128"/>
      <c r="B7" s="129"/>
      <c r="C7" s="125"/>
      <c r="D7" s="120"/>
      <c r="E7" s="121"/>
      <c r="F7" s="130" t="s">
        <v>77</v>
      </c>
      <c r="G7" s="131" t="s">
        <v>87</v>
      </c>
      <c r="H7" s="132" t="s">
        <v>88</v>
      </c>
      <c r="I7" s="132" t="s">
        <v>89</v>
      </c>
      <c r="J7" s="156" t="s">
        <v>90</v>
      </c>
      <c r="K7" s="157" t="s">
        <v>15</v>
      </c>
      <c r="L7" s="158"/>
      <c r="O7" s="159"/>
    </row>
    <row r="8" s="100" customFormat="1" ht="22.5" customHeight="1" spans="1:12">
      <c r="A8" s="133" t="s">
        <v>11</v>
      </c>
      <c r="B8" s="134" t="s">
        <v>77</v>
      </c>
      <c r="C8" s="135">
        <v>738.9</v>
      </c>
      <c r="D8" s="136" t="s">
        <v>91</v>
      </c>
      <c r="E8" s="137">
        <f>F8+L8</f>
        <v>664.1575</v>
      </c>
      <c r="F8" s="137">
        <f>SUM(G8:K8)</f>
        <v>664.1575</v>
      </c>
      <c r="G8" s="137">
        <f>74.58+569.5775+20</f>
        <v>664.1575</v>
      </c>
      <c r="H8" s="137"/>
      <c r="I8" s="137">
        <v>0</v>
      </c>
      <c r="J8" s="137">
        <v>0</v>
      </c>
      <c r="K8" s="137">
        <v>0</v>
      </c>
      <c r="L8" s="137">
        <v>0</v>
      </c>
    </row>
    <row r="9" s="100" customFormat="1" ht="22.5" customHeight="1" spans="1:12">
      <c r="A9" s="138"/>
      <c r="B9" s="134" t="s">
        <v>87</v>
      </c>
      <c r="C9" s="135">
        <v>738.9</v>
      </c>
      <c r="D9" s="139" t="s">
        <v>92</v>
      </c>
      <c r="E9" s="137">
        <f t="shared" ref="E9:E23" si="0">F9+L9</f>
        <v>0</v>
      </c>
      <c r="F9" s="137">
        <f t="shared" ref="F9:F23" si="1">SUM(G9:K9)</f>
        <v>0</v>
      </c>
      <c r="G9" s="140"/>
      <c r="H9" s="140"/>
      <c r="I9" s="140">
        <v>0</v>
      </c>
      <c r="J9" s="140">
        <v>0</v>
      </c>
      <c r="K9" s="140">
        <v>0</v>
      </c>
      <c r="L9" s="140">
        <v>0</v>
      </c>
    </row>
    <row r="10" s="100" customFormat="1" ht="22.5" customHeight="1" spans="1:12">
      <c r="A10" s="138"/>
      <c r="B10" s="134" t="s">
        <v>88</v>
      </c>
      <c r="C10" s="135">
        <v>0</v>
      </c>
      <c r="D10" s="139" t="s">
        <v>93</v>
      </c>
      <c r="E10" s="137">
        <f t="shared" si="0"/>
        <v>0</v>
      </c>
      <c r="F10" s="137">
        <f t="shared" si="1"/>
        <v>0</v>
      </c>
      <c r="G10" s="140"/>
      <c r="H10" s="140"/>
      <c r="I10" s="140">
        <v>0</v>
      </c>
      <c r="J10" s="140">
        <v>0</v>
      </c>
      <c r="K10" s="140">
        <v>0</v>
      </c>
      <c r="L10" s="140">
        <v>0</v>
      </c>
    </row>
    <row r="11" s="100" customFormat="1" ht="22.5" customHeight="1" spans="1:12">
      <c r="A11" s="138"/>
      <c r="B11" s="134" t="s">
        <v>89</v>
      </c>
      <c r="C11" s="135">
        <v>0</v>
      </c>
      <c r="D11" s="139" t="s">
        <v>94</v>
      </c>
      <c r="E11" s="137">
        <f t="shared" si="0"/>
        <v>0</v>
      </c>
      <c r="F11" s="137">
        <f t="shared" si="1"/>
        <v>0</v>
      </c>
      <c r="G11" s="140"/>
      <c r="H11" s="140"/>
      <c r="I11" s="140">
        <v>0</v>
      </c>
      <c r="J11" s="140">
        <v>0</v>
      </c>
      <c r="K11" s="140">
        <v>0</v>
      </c>
      <c r="L11" s="140">
        <v>0</v>
      </c>
    </row>
    <row r="12" s="100" customFormat="1" ht="22.5" customHeight="1" spans="1:12">
      <c r="A12" s="138"/>
      <c r="B12" s="134" t="s">
        <v>90</v>
      </c>
      <c r="C12" s="135">
        <v>0</v>
      </c>
      <c r="D12" s="139" t="s">
        <v>95</v>
      </c>
      <c r="E12" s="137">
        <f t="shared" si="0"/>
        <v>0</v>
      </c>
      <c r="F12" s="137">
        <f t="shared" si="1"/>
        <v>0</v>
      </c>
      <c r="G12" s="140"/>
      <c r="H12" s="140"/>
      <c r="I12" s="140">
        <v>0</v>
      </c>
      <c r="J12" s="140">
        <v>0</v>
      </c>
      <c r="K12" s="140">
        <v>0</v>
      </c>
      <c r="L12" s="140">
        <v>0</v>
      </c>
    </row>
    <row r="13" s="100" customFormat="1" ht="22.5" customHeight="1" spans="1:12">
      <c r="A13" s="141"/>
      <c r="B13" s="142" t="s">
        <v>15</v>
      </c>
      <c r="C13" s="135">
        <v>0</v>
      </c>
      <c r="D13" s="139" t="s">
        <v>96</v>
      </c>
      <c r="E13" s="137">
        <f t="shared" si="0"/>
        <v>33.18</v>
      </c>
      <c r="F13" s="137">
        <f t="shared" si="1"/>
        <v>33.18</v>
      </c>
      <c r="G13" s="140">
        <v>33.18</v>
      </c>
      <c r="H13" s="140"/>
      <c r="I13" s="140">
        <v>0</v>
      </c>
      <c r="J13" s="140">
        <v>0</v>
      </c>
      <c r="K13" s="140">
        <v>0</v>
      </c>
      <c r="L13" s="140">
        <v>0</v>
      </c>
    </row>
    <row r="14" s="100" customFormat="1" ht="22.5" customHeight="1" spans="1:12">
      <c r="A14" s="134" t="s">
        <v>12</v>
      </c>
      <c r="B14" s="134"/>
      <c r="C14" s="143"/>
      <c r="D14" s="139" t="s">
        <v>97</v>
      </c>
      <c r="E14" s="137">
        <f t="shared" si="0"/>
        <v>16.6532</v>
      </c>
      <c r="F14" s="137">
        <f t="shared" si="1"/>
        <v>16.6532</v>
      </c>
      <c r="G14" s="140">
        <v>16.6532</v>
      </c>
      <c r="H14" s="140"/>
      <c r="I14" s="140"/>
      <c r="J14" s="140"/>
      <c r="K14" s="140"/>
      <c r="L14" s="140"/>
    </row>
    <row r="15" s="100" customFormat="1" ht="22.5" customHeight="1" spans="1:12">
      <c r="A15" s="134"/>
      <c r="B15" s="134"/>
      <c r="C15" s="143"/>
      <c r="D15" s="139" t="s">
        <v>98</v>
      </c>
      <c r="E15" s="137">
        <f t="shared" si="0"/>
        <v>0</v>
      </c>
      <c r="F15" s="137">
        <f t="shared" si="1"/>
        <v>0</v>
      </c>
      <c r="G15" s="140"/>
      <c r="H15" s="140"/>
      <c r="I15" s="140"/>
      <c r="J15" s="140"/>
      <c r="K15" s="140"/>
      <c r="L15" s="140"/>
    </row>
    <row r="16" s="100" customFormat="1" ht="22.5" customHeight="1" spans="1:12">
      <c r="A16" s="134"/>
      <c r="B16" s="134"/>
      <c r="C16" s="143"/>
      <c r="D16" s="139" t="s">
        <v>99</v>
      </c>
      <c r="E16" s="137">
        <f t="shared" si="0"/>
        <v>0</v>
      </c>
      <c r="F16" s="137">
        <f t="shared" si="1"/>
        <v>0</v>
      </c>
      <c r="G16" s="140"/>
      <c r="H16" s="140"/>
      <c r="I16" s="140"/>
      <c r="J16" s="140"/>
      <c r="K16" s="140"/>
      <c r="L16" s="140"/>
    </row>
    <row r="17" s="100" customFormat="1" ht="22.5" customHeight="1" spans="1:12">
      <c r="A17" s="134"/>
      <c r="B17" s="134"/>
      <c r="C17" s="143"/>
      <c r="D17" s="139" t="s">
        <v>100</v>
      </c>
      <c r="E17" s="137">
        <f t="shared" si="0"/>
        <v>0</v>
      </c>
      <c r="F17" s="137">
        <f t="shared" si="1"/>
        <v>0</v>
      </c>
      <c r="G17" s="140"/>
      <c r="H17" s="140"/>
      <c r="I17" s="140"/>
      <c r="J17" s="140"/>
      <c r="K17" s="140"/>
      <c r="L17" s="140"/>
    </row>
    <row r="18" s="100" customFormat="1" ht="22.5" customHeight="1" spans="1:12">
      <c r="A18" s="134"/>
      <c r="B18" s="134"/>
      <c r="C18" s="143"/>
      <c r="D18" s="139" t="s">
        <v>101</v>
      </c>
      <c r="E18" s="137">
        <f t="shared" si="0"/>
        <v>0</v>
      </c>
      <c r="F18" s="137">
        <f t="shared" si="1"/>
        <v>0</v>
      </c>
      <c r="G18" s="140"/>
      <c r="H18" s="140"/>
      <c r="I18" s="140"/>
      <c r="J18" s="140"/>
      <c r="K18" s="140"/>
      <c r="L18" s="140"/>
    </row>
    <row r="19" s="100" customFormat="1" ht="22.5" customHeight="1" spans="1:12">
      <c r="A19" s="134"/>
      <c r="B19" s="134"/>
      <c r="C19" s="143"/>
      <c r="D19" s="139" t="s">
        <v>102</v>
      </c>
      <c r="E19" s="137">
        <f t="shared" si="0"/>
        <v>0</v>
      </c>
      <c r="F19" s="137">
        <f t="shared" si="1"/>
        <v>0</v>
      </c>
      <c r="G19" s="140"/>
      <c r="H19" s="140"/>
      <c r="I19" s="140">
        <v>0</v>
      </c>
      <c r="J19" s="140">
        <v>0</v>
      </c>
      <c r="K19" s="140">
        <v>0</v>
      </c>
      <c r="L19" s="140">
        <v>0</v>
      </c>
    </row>
    <row r="20" s="100" customFormat="1" ht="22.5" customHeight="1" spans="1:12">
      <c r="A20" s="134"/>
      <c r="B20" s="134"/>
      <c r="C20" s="143"/>
      <c r="D20" s="136" t="s">
        <v>103</v>
      </c>
      <c r="E20" s="137">
        <f t="shared" si="0"/>
        <v>0</v>
      </c>
      <c r="F20" s="137">
        <f t="shared" si="1"/>
        <v>0</v>
      </c>
      <c r="G20" s="140"/>
      <c r="H20" s="140"/>
      <c r="I20" s="140">
        <v>0</v>
      </c>
      <c r="J20" s="140">
        <v>0</v>
      </c>
      <c r="K20" s="140">
        <v>0</v>
      </c>
      <c r="L20" s="140">
        <v>0</v>
      </c>
    </row>
    <row r="21" s="100" customFormat="1" ht="22.5" customHeight="1" spans="1:12">
      <c r="A21" s="144"/>
      <c r="B21" s="145"/>
      <c r="C21" s="146"/>
      <c r="D21" s="139" t="s">
        <v>104</v>
      </c>
      <c r="E21" s="137">
        <f t="shared" si="0"/>
        <v>24.885</v>
      </c>
      <c r="F21" s="137">
        <f t="shared" si="1"/>
        <v>24.885</v>
      </c>
      <c r="G21" s="137">
        <v>24.885</v>
      </c>
      <c r="H21" s="147">
        <v>0</v>
      </c>
      <c r="I21" s="137">
        <v>0</v>
      </c>
      <c r="J21" s="137">
        <v>0</v>
      </c>
      <c r="K21" s="137">
        <v>0</v>
      </c>
      <c r="L21" s="137">
        <v>0</v>
      </c>
    </row>
    <row r="22" s="100" customFormat="1" ht="22.5" customHeight="1" spans="1:12">
      <c r="A22" s="144"/>
      <c r="B22" s="145"/>
      <c r="C22" s="146"/>
      <c r="D22" s="139" t="s">
        <v>105</v>
      </c>
      <c r="E22" s="137">
        <f t="shared" si="0"/>
        <v>0</v>
      </c>
      <c r="F22" s="137">
        <f t="shared" si="1"/>
        <v>0</v>
      </c>
      <c r="G22" s="137"/>
      <c r="H22" s="147"/>
      <c r="I22" s="137">
        <v>0</v>
      </c>
      <c r="J22" s="137">
        <v>0</v>
      </c>
      <c r="K22" s="137">
        <v>0</v>
      </c>
      <c r="L22" s="137">
        <v>0</v>
      </c>
    </row>
    <row r="23" s="100" customFormat="1" ht="22.5" customHeight="1" spans="1:12">
      <c r="A23" s="148" t="s">
        <v>35</v>
      </c>
      <c r="B23" s="149"/>
      <c r="C23" s="147">
        <v>738.9</v>
      </c>
      <c r="D23" s="150" t="s">
        <v>36</v>
      </c>
      <c r="E23" s="137">
        <f t="shared" si="0"/>
        <v>738.8757</v>
      </c>
      <c r="F23" s="137">
        <f t="shared" si="1"/>
        <v>738.8757</v>
      </c>
      <c r="G23" s="137">
        <f>SUM(G8:G22)</f>
        <v>738.8757</v>
      </c>
      <c r="H23" s="137"/>
      <c r="I23" s="137">
        <v>0</v>
      </c>
      <c r="J23" s="137">
        <v>0</v>
      </c>
      <c r="K23" s="137">
        <v>0</v>
      </c>
      <c r="L23" s="137">
        <v>0</v>
      </c>
    </row>
    <row r="24" s="101" customFormat="1" ht="14.25" spans="1:4">
      <c r="A24" s="151"/>
      <c r="B24" s="151"/>
      <c r="D24"/>
    </row>
    <row r="25" s="101" customFormat="1" ht="14.25" spans="1:2">
      <c r="A25" s="151"/>
      <c r="B25" s="151"/>
    </row>
    <row r="26" s="101" customFormat="1" ht="14.25" spans="1:2">
      <c r="A26" s="151"/>
      <c r="B26" s="151"/>
    </row>
    <row r="27" s="101" customFormat="1" ht="14.25" spans="1:2">
      <c r="A27" s="151"/>
      <c r="B27" s="151"/>
    </row>
    <row r="28" s="101" customFormat="1" ht="14.25" spans="1:2">
      <c r="A28" s="151"/>
      <c r="B28" s="151"/>
    </row>
    <row r="29" s="101" customFormat="1" ht="14.25" spans="1:2">
      <c r="A29" s="151"/>
      <c r="B29" s="151"/>
    </row>
    <row r="30" s="101" customFormat="1" ht="14.25" spans="1:2">
      <c r="A30" s="151"/>
      <c r="B30" s="151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showZeros="0" zoomScale="90" zoomScaleNormal="90" topLeftCell="A10" workbookViewId="0">
      <selection activeCell="D23" sqref="D23"/>
    </sheetView>
  </sheetViews>
  <sheetFormatPr defaultColWidth="7.25" defaultRowHeight="11.25"/>
  <cols>
    <col min="1" max="3" width="6.25" style="4" customWidth="1"/>
    <col min="4" max="4" width="22.1666666666667" style="81" customWidth="1"/>
    <col min="5" max="5" width="9.8" style="4" customWidth="1"/>
    <col min="6" max="6" width="12.6666666666667" style="4" customWidth="1"/>
    <col min="7" max="7" width="9.6" style="4" customWidth="1"/>
    <col min="8" max="8" width="8.6" style="4" customWidth="1"/>
    <col min="9" max="9" width="12.6666666666667" style="4" customWidth="1"/>
    <col min="10" max="10" width="10.8" style="4" customWidth="1"/>
    <col min="11" max="242" width="7.25" style="4" customWidth="1"/>
    <col min="243" max="16384" width="7.25" style="4"/>
  </cols>
  <sheetData>
    <row r="1" ht="25.5" customHeight="1" spans="1:10">
      <c r="A1" s="5" t="s">
        <v>106</v>
      </c>
      <c r="B1" s="5"/>
      <c r="C1" s="6"/>
      <c r="D1" s="82"/>
      <c r="E1" s="8"/>
      <c r="F1" s="9"/>
      <c r="G1" s="9"/>
      <c r="H1" s="9"/>
      <c r="I1" s="29"/>
      <c r="J1" s="9"/>
    </row>
    <row r="2" ht="25.5" customHeight="1" spans="1:10">
      <c r="A2" s="10" t="s">
        <v>107</v>
      </c>
      <c r="B2" s="10"/>
      <c r="C2" s="10"/>
      <c r="D2" s="83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84"/>
      <c r="C3" s="84"/>
      <c r="D3" s="85"/>
      <c r="E3" s="84"/>
      <c r="F3" s="9"/>
      <c r="G3" s="12"/>
      <c r="H3" s="12"/>
      <c r="I3" s="12"/>
      <c r="J3" s="30" t="s">
        <v>3</v>
      </c>
    </row>
    <row r="4" s="78" customFormat="1" ht="23" customHeight="1" spans="1:10">
      <c r="A4" s="13" t="s">
        <v>39</v>
      </c>
      <c r="B4" s="14"/>
      <c r="C4" s="14"/>
      <c r="D4" s="86" t="s">
        <v>40</v>
      </c>
      <c r="E4" s="15" t="s">
        <v>108</v>
      </c>
      <c r="F4" s="16" t="s">
        <v>75</v>
      </c>
      <c r="G4" s="16"/>
      <c r="H4" s="16"/>
      <c r="I4" s="31"/>
      <c r="J4" s="32" t="s">
        <v>76</v>
      </c>
    </row>
    <row r="5" s="78" customFormat="1" ht="30.5" customHeight="1" spans="1:10">
      <c r="A5" s="17" t="s">
        <v>41</v>
      </c>
      <c r="B5" s="18" t="s">
        <v>42</v>
      </c>
      <c r="C5" s="18" t="s">
        <v>43</v>
      </c>
      <c r="D5" s="86"/>
      <c r="E5" s="15"/>
      <c r="F5" s="19" t="s">
        <v>77</v>
      </c>
      <c r="G5" s="15" t="s">
        <v>78</v>
      </c>
      <c r="H5" s="15" t="s">
        <v>79</v>
      </c>
      <c r="I5" s="15" t="s">
        <v>80</v>
      </c>
      <c r="J5" s="33"/>
    </row>
    <row r="6" s="79" customFormat="1" ht="15" customHeight="1" spans="1:10">
      <c r="A6" s="87" t="s">
        <v>45</v>
      </c>
      <c r="B6" s="88" t="s">
        <v>45</v>
      </c>
      <c r="C6" s="88" t="s">
        <v>45</v>
      </c>
      <c r="D6" s="89" t="s">
        <v>45</v>
      </c>
      <c r="E6" s="90">
        <v>1</v>
      </c>
      <c r="F6" s="91">
        <v>2</v>
      </c>
      <c r="G6" s="90">
        <v>3</v>
      </c>
      <c r="H6" s="91">
        <v>4</v>
      </c>
      <c r="I6" s="90">
        <v>5</v>
      </c>
      <c r="J6" s="91">
        <v>6</v>
      </c>
    </row>
    <row r="7" s="80" customFormat="1" ht="23" customHeight="1" spans="1:10">
      <c r="A7" s="92" t="s">
        <v>46</v>
      </c>
      <c r="B7" s="93" t="s">
        <v>47</v>
      </c>
      <c r="C7" s="93" t="s">
        <v>48</v>
      </c>
      <c r="D7" s="94" t="s">
        <v>49</v>
      </c>
      <c r="E7" s="95">
        <f>F7+J7</f>
        <v>211.4</v>
      </c>
      <c r="F7" s="96">
        <f>SUM(G7:I7)</f>
        <v>211.4</v>
      </c>
      <c r="G7" s="96">
        <v>211.4</v>
      </c>
      <c r="H7" s="96"/>
      <c r="I7" s="96"/>
      <c r="J7" s="96"/>
    </row>
    <row r="8" s="79" customFormat="1" ht="23" customHeight="1" spans="1:10">
      <c r="A8" s="92" t="s">
        <v>46</v>
      </c>
      <c r="B8" s="93" t="s">
        <v>47</v>
      </c>
      <c r="C8" s="93" t="s">
        <v>50</v>
      </c>
      <c r="D8" s="94" t="s">
        <v>51</v>
      </c>
      <c r="E8" s="95">
        <f t="shared" ref="E8:E19" si="0">F8+J8</f>
        <v>30.7</v>
      </c>
      <c r="F8" s="96">
        <f t="shared" ref="F8:F19" si="1">SUM(G8:I8)</f>
        <v>30.7</v>
      </c>
      <c r="G8" s="96"/>
      <c r="H8" s="96">
        <v>30.7</v>
      </c>
      <c r="I8" s="96"/>
      <c r="J8" s="96"/>
    </row>
    <row r="9" s="79" customFormat="1" ht="23" customHeight="1" spans="1:10">
      <c r="A9" s="92" t="s">
        <v>46</v>
      </c>
      <c r="B9" s="93" t="s">
        <v>47</v>
      </c>
      <c r="C9" s="93" t="s">
        <v>47</v>
      </c>
      <c r="D9" s="94" t="s">
        <v>52</v>
      </c>
      <c r="E9" s="95">
        <f t="shared" si="0"/>
        <v>59.62</v>
      </c>
      <c r="F9" s="96">
        <f t="shared" si="1"/>
        <v>0</v>
      </c>
      <c r="G9" s="96"/>
      <c r="H9" s="96"/>
      <c r="I9" s="96"/>
      <c r="J9" s="97">
        <v>59.62</v>
      </c>
    </row>
    <row r="10" s="79" customFormat="1" ht="23" customHeight="1" spans="1:10">
      <c r="A10" s="92" t="s">
        <v>46</v>
      </c>
      <c r="B10" s="93" t="s">
        <v>47</v>
      </c>
      <c r="C10" s="93" t="s">
        <v>53</v>
      </c>
      <c r="D10" s="94" t="s">
        <v>54</v>
      </c>
      <c r="E10" s="95">
        <f t="shared" si="0"/>
        <v>180</v>
      </c>
      <c r="F10" s="96">
        <f t="shared" si="1"/>
        <v>0</v>
      </c>
      <c r="G10" s="96"/>
      <c r="H10" s="96"/>
      <c r="I10" s="96"/>
      <c r="J10" s="96">
        <v>180</v>
      </c>
    </row>
    <row r="11" s="79" customFormat="1" ht="23" customHeight="1" spans="1:10">
      <c r="A11" s="92" t="s">
        <v>46</v>
      </c>
      <c r="B11" s="93" t="s">
        <v>47</v>
      </c>
      <c r="C11" s="93" t="s">
        <v>57</v>
      </c>
      <c r="D11" s="94" t="s">
        <v>58</v>
      </c>
      <c r="E11" s="95">
        <f t="shared" si="0"/>
        <v>39.84</v>
      </c>
      <c r="F11" s="96">
        <f t="shared" si="1"/>
        <v>0</v>
      </c>
      <c r="G11" s="96"/>
      <c r="H11" s="96"/>
      <c r="I11" s="96"/>
      <c r="J11" s="97">
        <v>39.84</v>
      </c>
    </row>
    <row r="12" s="79" customFormat="1" ht="23" customHeight="1" spans="1:10">
      <c r="A12" s="92">
        <v>201</v>
      </c>
      <c r="B12" s="93" t="s">
        <v>47</v>
      </c>
      <c r="C12" s="93" t="s">
        <v>55</v>
      </c>
      <c r="D12" s="94" t="s">
        <v>56</v>
      </c>
      <c r="E12" s="95">
        <f t="shared" si="0"/>
        <v>20</v>
      </c>
      <c r="F12" s="96">
        <f t="shared" si="1"/>
        <v>0</v>
      </c>
      <c r="G12" s="96"/>
      <c r="H12" s="96"/>
      <c r="I12" s="96"/>
      <c r="J12" s="96">
        <v>20</v>
      </c>
    </row>
    <row r="13" s="79" customFormat="1" ht="23" customHeight="1" spans="1:10">
      <c r="A13" s="92" t="s">
        <v>46</v>
      </c>
      <c r="B13" s="93" t="s">
        <v>47</v>
      </c>
      <c r="C13" s="93" t="s">
        <v>59</v>
      </c>
      <c r="D13" s="94" t="s">
        <v>60</v>
      </c>
      <c r="E13" s="95">
        <f t="shared" si="0"/>
        <v>122.5</v>
      </c>
      <c r="F13" s="96">
        <f t="shared" si="1"/>
        <v>122.5</v>
      </c>
      <c r="G13" s="96">
        <v>122.5</v>
      </c>
      <c r="H13" s="96"/>
      <c r="I13" s="96"/>
      <c r="J13" s="96"/>
    </row>
    <row r="14" s="79" customFormat="1" ht="23" customHeight="1" spans="1:10">
      <c r="A14" s="92" t="s">
        <v>61</v>
      </c>
      <c r="B14" s="93" t="s">
        <v>62</v>
      </c>
      <c r="C14" s="93" t="s">
        <v>48</v>
      </c>
      <c r="D14" s="94" t="s">
        <v>63</v>
      </c>
      <c r="E14" s="95">
        <f t="shared" si="0"/>
        <v>0.6</v>
      </c>
      <c r="F14" s="96">
        <f t="shared" si="1"/>
        <v>0.6</v>
      </c>
      <c r="G14" s="96">
        <v>0.6</v>
      </c>
      <c r="H14" s="96"/>
      <c r="I14" s="96"/>
      <c r="J14" s="96"/>
    </row>
    <row r="15" s="79" customFormat="1" ht="23" customHeight="1" spans="1:10">
      <c r="A15" s="92" t="s">
        <v>61</v>
      </c>
      <c r="B15" s="93" t="s">
        <v>62</v>
      </c>
      <c r="C15" s="93" t="s">
        <v>64</v>
      </c>
      <c r="D15" s="94" t="s">
        <v>65</v>
      </c>
      <c r="E15" s="95">
        <v>0.2</v>
      </c>
      <c r="F15" s="96">
        <f t="shared" si="1"/>
        <v>0.15</v>
      </c>
      <c r="G15" s="96">
        <v>0.15</v>
      </c>
      <c r="H15" s="96"/>
      <c r="I15" s="96"/>
      <c r="J15" s="96"/>
    </row>
    <row r="16" s="79" customFormat="1" ht="23" customHeight="1" spans="1:10">
      <c r="A16" s="92" t="s">
        <v>61</v>
      </c>
      <c r="B16" s="93" t="s">
        <v>47</v>
      </c>
      <c r="C16" s="93" t="s">
        <v>47</v>
      </c>
      <c r="D16" s="94" t="s">
        <v>66</v>
      </c>
      <c r="E16" s="95">
        <f t="shared" si="0"/>
        <v>32.43</v>
      </c>
      <c r="F16" s="96">
        <f t="shared" si="1"/>
        <v>32.43</v>
      </c>
      <c r="G16" s="96">
        <v>32.43</v>
      </c>
      <c r="H16" s="96"/>
      <c r="I16" s="96"/>
      <c r="J16" s="96"/>
    </row>
    <row r="17" s="79" customFormat="1" ht="23" customHeight="1" spans="1:10">
      <c r="A17" s="92" t="s">
        <v>67</v>
      </c>
      <c r="B17" s="93" t="s">
        <v>68</v>
      </c>
      <c r="C17" s="93" t="s">
        <v>48</v>
      </c>
      <c r="D17" s="94" t="s">
        <v>69</v>
      </c>
      <c r="E17" s="95">
        <f t="shared" si="0"/>
        <v>11.6385</v>
      </c>
      <c r="F17" s="96">
        <f t="shared" si="1"/>
        <v>11.6385</v>
      </c>
      <c r="G17" s="96">
        <v>11.6385</v>
      </c>
      <c r="H17" s="96"/>
      <c r="I17" s="96"/>
      <c r="J17" s="96"/>
    </row>
    <row r="18" s="79" customFormat="1" ht="23" customHeight="1" spans="1:10">
      <c r="A18" s="92" t="s">
        <v>67</v>
      </c>
      <c r="B18" s="93" t="s">
        <v>68</v>
      </c>
      <c r="C18" s="93" t="s">
        <v>64</v>
      </c>
      <c r="D18" s="94" t="s">
        <v>70</v>
      </c>
      <c r="E18" s="95">
        <f t="shared" si="0"/>
        <v>5.0147</v>
      </c>
      <c r="F18" s="96">
        <f t="shared" si="1"/>
        <v>5.0147</v>
      </c>
      <c r="G18" s="96">
        <v>5.0147</v>
      </c>
      <c r="H18" s="96"/>
      <c r="I18" s="96"/>
      <c r="J18" s="96"/>
    </row>
    <row r="19" s="79" customFormat="1" ht="23" customHeight="1" spans="1:10">
      <c r="A19" s="92" t="s">
        <v>71</v>
      </c>
      <c r="B19" s="93" t="s">
        <v>64</v>
      </c>
      <c r="C19" s="93" t="s">
        <v>48</v>
      </c>
      <c r="D19" s="94" t="s">
        <v>72</v>
      </c>
      <c r="E19" s="95">
        <f t="shared" si="0"/>
        <v>24.885</v>
      </c>
      <c r="F19" s="96">
        <f t="shared" si="1"/>
        <v>24.885</v>
      </c>
      <c r="G19" s="96"/>
      <c r="H19" s="96"/>
      <c r="I19" s="96">
        <v>24.885</v>
      </c>
      <c r="J19" s="96"/>
    </row>
    <row r="20" s="79" customFormat="1" ht="23" customHeight="1" spans="1:10">
      <c r="A20" s="92"/>
      <c r="B20" s="93"/>
      <c r="C20" s="93"/>
      <c r="D20" s="94" t="s">
        <v>9</v>
      </c>
      <c r="E20" s="95">
        <v>738.9</v>
      </c>
      <c r="F20" s="96">
        <v>439.4</v>
      </c>
      <c r="G20" s="96">
        <v>383.8</v>
      </c>
      <c r="H20" s="96">
        <v>30.7</v>
      </c>
      <c r="I20" s="96">
        <v>24.9</v>
      </c>
      <c r="J20" s="96">
        <v>299.5</v>
      </c>
    </row>
    <row r="21" s="79" customFormat="1" ht="23" customHeight="1" spans="1:10">
      <c r="A21" s="92"/>
      <c r="B21" s="93"/>
      <c r="C21" s="93"/>
      <c r="D21" s="94"/>
      <c r="E21" s="95"/>
      <c r="F21" s="96"/>
      <c r="G21" s="96"/>
      <c r="H21" s="96"/>
      <c r="I21" s="96"/>
      <c r="J21" s="96"/>
    </row>
    <row r="22" s="79" customFormat="1" ht="23" customHeight="1" spans="1:10">
      <c r="A22" s="92"/>
      <c r="B22" s="93"/>
      <c r="C22" s="93"/>
      <c r="D22" s="94"/>
      <c r="E22" s="95"/>
      <c r="F22" s="96"/>
      <c r="G22" s="96"/>
      <c r="H22" s="96"/>
      <c r="I22" s="96"/>
      <c r="J22" s="96"/>
    </row>
    <row r="23" s="79" customFormat="1" ht="23" customHeight="1" spans="1:10">
      <c r="A23" s="92"/>
      <c r="B23" s="93"/>
      <c r="C23" s="93"/>
      <c r="D23" s="94"/>
      <c r="E23" s="95"/>
      <c r="F23" s="96"/>
      <c r="G23" s="96"/>
      <c r="H23" s="96"/>
      <c r="I23" s="96"/>
      <c r="J23" s="96"/>
    </row>
    <row r="24" s="79" customFormat="1" ht="14.25" spans="4:4">
      <c r="D24" s="81"/>
    </row>
    <row r="25" s="79" customFormat="1" ht="14.25" spans="4:4">
      <c r="D25" s="81"/>
    </row>
    <row r="26" s="79" customFormat="1" ht="14.25" spans="4:4">
      <c r="D26" s="81"/>
    </row>
    <row r="27" s="79" customFormat="1" ht="14.25" spans="4:4">
      <c r="D27" s="81"/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topLeftCell="A22" workbookViewId="0">
      <selection activeCell="D22" sqref="D7 D22"/>
    </sheetView>
  </sheetViews>
  <sheetFormatPr defaultColWidth="6.83333333333333" defaultRowHeight="11.25"/>
  <cols>
    <col min="1" max="1" width="5.33333333333333" style="53" customWidth="1"/>
    <col min="2" max="2" width="5.08333333333333" style="53" customWidth="1"/>
    <col min="3" max="3" width="19.0833333333333" style="53" customWidth="1"/>
    <col min="4" max="4" width="12.9166666666667" style="53" customWidth="1"/>
    <col min="5" max="6" width="6.16666666666667" style="53" customWidth="1"/>
    <col min="7" max="7" width="21.5833333333333" style="53" customWidth="1"/>
    <col min="8" max="8" width="11.0833333333333" style="53" customWidth="1"/>
    <col min="9" max="181" width="6.83333333333333" style="53" customWidth="1"/>
    <col min="182" max="16384" width="6.83333333333333" style="53"/>
  </cols>
  <sheetData>
    <row r="1" ht="25.5" customHeight="1" spans="1:181">
      <c r="A1" s="54" t="s">
        <v>109</v>
      </c>
      <c r="B1" s="5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5" t="s">
        <v>110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0" t="s">
        <v>2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111</v>
      </c>
      <c r="B4" s="58"/>
      <c r="C4" s="59" t="s">
        <v>112</v>
      </c>
      <c r="D4" s="59"/>
      <c r="E4" s="58" t="s">
        <v>111</v>
      </c>
      <c r="F4" s="58"/>
      <c r="G4" s="59" t="s">
        <v>113</v>
      </c>
      <c r="H4" s="59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</row>
    <row r="5" s="51" customFormat="1" ht="22.5" customHeight="1" spans="1:184">
      <c r="A5" s="60" t="s">
        <v>41</v>
      </c>
      <c r="B5" s="60" t="s">
        <v>42</v>
      </c>
      <c r="C5" s="60" t="s">
        <v>40</v>
      </c>
      <c r="D5" s="59" t="s">
        <v>114</v>
      </c>
      <c r="E5" s="61" t="s">
        <v>41</v>
      </c>
      <c r="F5" s="61" t="s">
        <v>42</v>
      </c>
      <c r="G5" s="62" t="s">
        <v>40</v>
      </c>
      <c r="H5" s="63" t="s">
        <v>114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</row>
    <row r="6" s="52" customFormat="1" ht="22.5" customHeight="1" spans="1:184">
      <c r="A6" s="64"/>
      <c r="B6" s="65"/>
      <c r="C6" s="66" t="s">
        <v>9</v>
      </c>
      <c r="D6" s="67">
        <f>D7+D22</f>
        <v>408.685</v>
      </c>
      <c r="E6" s="68"/>
      <c r="F6" s="66"/>
      <c r="G6" s="66" t="s">
        <v>9</v>
      </c>
      <c r="H6" s="67">
        <f>H7</f>
        <v>30.71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</row>
    <row r="7" s="51" customFormat="1" ht="22.5" customHeight="1" spans="1:184">
      <c r="A7" s="69" t="s">
        <v>115</v>
      </c>
      <c r="B7" s="70"/>
      <c r="C7" s="66" t="s">
        <v>78</v>
      </c>
      <c r="D7" s="67">
        <v>383.8</v>
      </c>
      <c r="E7" s="71">
        <v>302</v>
      </c>
      <c r="F7" s="72"/>
      <c r="G7" s="66" t="s">
        <v>116</v>
      </c>
      <c r="H7" s="67">
        <f>SUM(H8:H34)</f>
        <v>30.71</v>
      </c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</row>
    <row r="8" s="51" customFormat="1" ht="22.5" customHeight="1" spans="1:184">
      <c r="A8" s="69">
        <v>301</v>
      </c>
      <c r="B8" s="70">
        <v>1</v>
      </c>
      <c r="C8" s="73" t="s">
        <v>117</v>
      </c>
      <c r="D8" s="67">
        <v>166</v>
      </c>
      <c r="E8" s="71">
        <v>302</v>
      </c>
      <c r="F8" s="72">
        <v>1</v>
      </c>
      <c r="G8" s="73" t="s">
        <v>118</v>
      </c>
      <c r="H8" s="67">
        <v>2.8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</row>
    <row r="9" s="51" customFormat="1" ht="22.5" customHeight="1" spans="1:184">
      <c r="A9" s="69" t="s">
        <v>115</v>
      </c>
      <c r="B9" s="70" t="s">
        <v>119</v>
      </c>
      <c r="C9" s="73" t="s">
        <v>120</v>
      </c>
      <c r="D9" s="67">
        <f>69.12+74.188785</f>
        <v>143.308785</v>
      </c>
      <c r="E9" s="71">
        <v>302</v>
      </c>
      <c r="F9" s="72">
        <v>2</v>
      </c>
      <c r="G9" s="73" t="s">
        <v>121</v>
      </c>
      <c r="H9" s="67">
        <v>1.2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</row>
    <row r="10" s="51" customFormat="1" ht="22.5" customHeight="1" spans="1:184">
      <c r="A10" s="69">
        <v>301</v>
      </c>
      <c r="B10" s="70">
        <v>3</v>
      </c>
      <c r="C10" s="73" t="s">
        <v>122</v>
      </c>
      <c r="D10" s="67">
        <v>18</v>
      </c>
      <c r="E10" s="71">
        <v>302</v>
      </c>
      <c r="F10" s="72">
        <v>3</v>
      </c>
      <c r="G10" s="73" t="s">
        <v>123</v>
      </c>
      <c r="H10" s="67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</row>
    <row r="11" s="51" customFormat="1" ht="22.5" customHeight="1" spans="1:184">
      <c r="A11" s="69">
        <v>301</v>
      </c>
      <c r="B11" s="70">
        <v>6</v>
      </c>
      <c r="C11" s="73" t="s">
        <v>124</v>
      </c>
      <c r="D11" s="67"/>
      <c r="E11" s="71">
        <v>302</v>
      </c>
      <c r="F11" s="72">
        <v>4</v>
      </c>
      <c r="G11" s="73" t="s">
        <v>125</v>
      </c>
      <c r="H11" s="67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</row>
    <row r="12" s="51" customFormat="1" ht="22.5" customHeight="1" spans="1:184">
      <c r="A12" s="69">
        <v>301</v>
      </c>
      <c r="B12" s="70">
        <v>7</v>
      </c>
      <c r="C12" s="73" t="s">
        <v>126</v>
      </c>
      <c r="D12" s="67">
        <v>6.5145</v>
      </c>
      <c r="E12" s="71">
        <v>302</v>
      </c>
      <c r="F12" s="72">
        <v>5</v>
      </c>
      <c r="G12" s="73" t="s">
        <v>127</v>
      </c>
      <c r="H12" s="67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</row>
    <row r="13" s="51" customFormat="1" ht="22.5" customHeight="1" spans="1:184">
      <c r="A13" s="69" t="s">
        <v>115</v>
      </c>
      <c r="B13" s="70">
        <v>8</v>
      </c>
      <c r="C13" s="73" t="s">
        <v>128</v>
      </c>
      <c r="D13" s="67">
        <v>32.43</v>
      </c>
      <c r="E13" s="71">
        <v>302</v>
      </c>
      <c r="F13" s="72">
        <v>6</v>
      </c>
      <c r="G13" s="73" t="s">
        <v>129</v>
      </c>
      <c r="H13" s="67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</row>
    <row r="14" s="51" customFormat="1" ht="22.5" customHeight="1" spans="1:184">
      <c r="A14" s="69">
        <v>301</v>
      </c>
      <c r="B14" s="70">
        <v>9</v>
      </c>
      <c r="C14" s="73" t="s">
        <v>130</v>
      </c>
      <c r="D14" s="67"/>
      <c r="E14" s="71">
        <v>302</v>
      </c>
      <c r="F14" s="72">
        <v>7</v>
      </c>
      <c r="G14" s="73" t="s">
        <v>131</v>
      </c>
      <c r="H14" s="67">
        <v>2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</row>
    <row r="15" s="51" customFormat="1" ht="22.5" customHeight="1" spans="1:184">
      <c r="A15" s="69" t="s">
        <v>115</v>
      </c>
      <c r="B15" s="70">
        <v>10</v>
      </c>
      <c r="C15" s="73" t="s">
        <v>132</v>
      </c>
      <c r="D15" s="67">
        <v>16.6532</v>
      </c>
      <c r="E15" s="71">
        <v>302</v>
      </c>
      <c r="F15" s="72">
        <v>8</v>
      </c>
      <c r="G15" s="73" t="s">
        <v>133</v>
      </c>
      <c r="H15" s="67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</row>
    <row r="16" s="51" customFormat="1" ht="22.5" customHeight="1" spans="1:184">
      <c r="A16" s="69" t="s">
        <v>115</v>
      </c>
      <c r="B16" s="70">
        <v>11</v>
      </c>
      <c r="C16" s="73" t="s">
        <v>134</v>
      </c>
      <c r="D16" s="67"/>
      <c r="E16" s="71">
        <v>302</v>
      </c>
      <c r="F16" s="72">
        <v>9</v>
      </c>
      <c r="G16" s="73" t="s">
        <v>135</v>
      </c>
      <c r="H16" s="67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</row>
    <row r="17" s="51" customFormat="1" ht="22.5" customHeight="1" spans="1:184">
      <c r="A17" s="69" t="s">
        <v>115</v>
      </c>
      <c r="B17" s="70">
        <v>12</v>
      </c>
      <c r="C17" s="73" t="s">
        <v>136</v>
      </c>
      <c r="D17" s="67">
        <v>0.75</v>
      </c>
      <c r="E17" s="71">
        <v>302</v>
      </c>
      <c r="F17" s="72">
        <v>11</v>
      </c>
      <c r="G17" s="73" t="s">
        <v>137</v>
      </c>
      <c r="H17" s="67">
        <v>4.5</v>
      </c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</row>
    <row r="18" s="51" customFormat="1" ht="22.5" customHeight="1" spans="1:184">
      <c r="A18" s="69" t="s">
        <v>115</v>
      </c>
      <c r="B18" s="70">
        <v>13</v>
      </c>
      <c r="C18" s="73" t="s">
        <v>72</v>
      </c>
      <c r="D18" s="67"/>
      <c r="E18" s="71">
        <v>302</v>
      </c>
      <c r="F18" s="72">
        <v>12</v>
      </c>
      <c r="G18" s="73" t="s">
        <v>138</v>
      </c>
      <c r="H18" s="67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</row>
    <row r="19" s="51" customFormat="1" ht="22.5" customHeight="1" spans="1:184">
      <c r="A19" s="69" t="s">
        <v>115</v>
      </c>
      <c r="B19" s="70">
        <v>14</v>
      </c>
      <c r="C19" s="73" t="s">
        <v>139</v>
      </c>
      <c r="D19" s="67"/>
      <c r="E19" s="71">
        <v>302</v>
      </c>
      <c r="F19" s="72">
        <v>13</v>
      </c>
      <c r="G19" s="73" t="s">
        <v>140</v>
      </c>
      <c r="H19" s="67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</row>
    <row r="20" s="51" customFormat="1" ht="22.5" customHeight="1" spans="1:184">
      <c r="A20" s="69">
        <v>301</v>
      </c>
      <c r="B20" s="70" t="s">
        <v>141</v>
      </c>
      <c r="C20" s="73" t="s">
        <v>142</v>
      </c>
      <c r="D20" s="67"/>
      <c r="E20" s="71">
        <v>302</v>
      </c>
      <c r="F20" s="72">
        <v>14</v>
      </c>
      <c r="G20" s="73" t="s">
        <v>143</v>
      </c>
      <c r="H20" s="67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</row>
    <row r="21" s="51" customFormat="1" ht="22.5" customHeight="1" spans="1:184">
      <c r="A21" s="69"/>
      <c r="B21" s="70"/>
      <c r="C21" s="73"/>
      <c r="D21" s="67"/>
      <c r="E21" s="71">
        <v>302</v>
      </c>
      <c r="F21" s="72">
        <v>15</v>
      </c>
      <c r="G21" s="73" t="s">
        <v>144</v>
      </c>
      <c r="H21" s="67">
        <v>1.5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</row>
    <row r="22" s="51" customFormat="1" ht="22.5" customHeight="1" spans="1:184">
      <c r="A22" s="70">
        <v>303</v>
      </c>
      <c r="B22" s="70"/>
      <c r="C22" s="66" t="s">
        <v>80</v>
      </c>
      <c r="D22" s="67">
        <v>24.885</v>
      </c>
      <c r="E22" s="71">
        <v>302</v>
      </c>
      <c r="F22" s="74">
        <v>16</v>
      </c>
      <c r="G22" s="73" t="s">
        <v>145</v>
      </c>
      <c r="H22" s="67">
        <v>0.8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</row>
    <row r="23" s="51" customFormat="1" ht="22.5" customHeight="1" spans="1:184">
      <c r="A23" s="70">
        <v>303</v>
      </c>
      <c r="B23" s="70">
        <v>1</v>
      </c>
      <c r="C23" s="73" t="s">
        <v>146</v>
      </c>
      <c r="D23" s="67"/>
      <c r="E23" s="71">
        <v>302</v>
      </c>
      <c r="F23" s="72">
        <v>17</v>
      </c>
      <c r="G23" s="73" t="s">
        <v>147</v>
      </c>
      <c r="H23" s="67">
        <v>0.25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</row>
    <row r="24" s="51" customFormat="1" ht="22.5" customHeight="1" spans="1:184">
      <c r="A24" s="70">
        <v>303</v>
      </c>
      <c r="B24" s="70">
        <v>2</v>
      </c>
      <c r="C24" s="73" t="s">
        <v>148</v>
      </c>
      <c r="D24" s="67"/>
      <c r="E24" s="71">
        <v>302</v>
      </c>
      <c r="F24" s="72">
        <v>18</v>
      </c>
      <c r="G24" s="73" t="s">
        <v>149</v>
      </c>
      <c r="H24" s="67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</row>
    <row r="25" s="51" customFormat="1" ht="22.5" customHeight="1" spans="1:184">
      <c r="A25" s="70">
        <v>303</v>
      </c>
      <c r="B25" s="70">
        <v>3</v>
      </c>
      <c r="C25" s="73" t="s">
        <v>150</v>
      </c>
      <c r="D25" s="67"/>
      <c r="E25" s="71">
        <v>302</v>
      </c>
      <c r="F25" s="74">
        <v>24</v>
      </c>
      <c r="G25" s="73" t="s">
        <v>151</v>
      </c>
      <c r="H25" s="67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</row>
    <row r="26" s="51" customFormat="1" ht="22.5" customHeight="1" spans="1:184">
      <c r="A26" s="70">
        <v>303</v>
      </c>
      <c r="B26" s="70">
        <v>4</v>
      </c>
      <c r="C26" s="73" t="s">
        <v>152</v>
      </c>
      <c r="D26" s="67"/>
      <c r="E26" s="71">
        <v>302</v>
      </c>
      <c r="F26" s="72">
        <v>25</v>
      </c>
      <c r="G26" s="73" t="s">
        <v>153</v>
      </c>
      <c r="H26" s="67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</row>
    <row r="27" s="51" customFormat="1" ht="22.5" customHeight="1" spans="1:184">
      <c r="A27" s="70">
        <v>303</v>
      </c>
      <c r="B27" s="70">
        <v>5</v>
      </c>
      <c r="C27" s="73" t="s">
        <v>154</v>
      </c>
      <c r="D27" s="67"/>
      <c r="E27" s="72">
        <v>302</v>
      </c>
      <c r="F27" s="72">
        <v>26</v>
      </c>
      <c r="G27" s="73" t="s">
        <v>155</v>
      </c>
      <c r="H27" s="67">
        <v>4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</row>
    <row r="28" s="51" customFormat="1" ht="22.5" customHeight="1" spans="1:184">
      <c r="A28" s="70">
        <v>303</v>
      </c>
      <c r="B28" s="70">
        <v>6</v>
      </c>
      <c r="C28" s="73" t="s">
        <v>156</v>
      </c>
      <c r="D28" s="67"/>
      <c r="E28" s="72">
        <v>302</v>
      </c>
      <c r="F28" s="72">
        <v>27</v>
      </c>
      <c r="G28" s="73" t="s">
        <v>157</v>
      </c>
      <c r="H28" s="67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</row>
    <row r="29" s="51" customFormat="1" ht="22.5" customHeight="1" spans="1:184">
      <c r="A29" s="70">
        <v>303</v>
      </c>
      <c r="B29" s="70">
        <v>7</v>
      </c>
      <c r="C29" s="73" t="s">
        <v>158</v>
      </c>
      <c r="D29" s="67"/>
      <c r="E29" s="72">
        <v>302</v>
      </c>
      <c r="F29" s="72">
        <v>28</v>
      </c>
      <c r="G29" s="73" t="s">
        <v>159</v>
      </c>
      <c r="H29" s="67">
        <v>2</v>
      </c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</row>
    <row r="30" s="51" customFormat="1" ht="22.5" customHeight="1" spans="1:184">
      <c r="A30" s="70">
        <v>303</v>
      </c>
      <c r="B30" s="70">
        <v>8</v>
      </c>
      <c r="C30" s="73" t="s">
        <v>160</v>
      </c>
      <c r="D30" s="67"/>
      <c r="E30" s="72">
        <v>302</v>
      </c>
      <c r="F30" s="72">
        <v>29</v>
      </c>
      <c r="G30" s="73" t="s">
        <v>161</v>
      </c>
      <c r="H30" s="67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</row>
    <row r="31" s="51" customFormat="1" ht="22.5" customHeight="1" spans="1:184">
      <c r="A31" s="70">
        <v>303</v>
      </c>
      <c r="B31" s="70">
        <v>9</v>
      </c>
      <c r="C31" s="73" t="s">
        <v>162</v>
      </c>
      <c r="D31" s="67"/>
      <c r="E31" s="72">
        <v>302</v>
      </c>
      <c r="F31" s="72">
        <v>31</v>
      </c>
      <c r="G31" s="73" t="s">
        <v>163</v>
      </c>
      <c r="H31" s="67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</row>
    <row r="32" s="51" customFormat="1" ht="22.5" customHeight="1" spans="1:180">
      <c r="A32" s="70">
        <v>303</v>
      </c>
      <c r="B32" s="70">
        <v>10</v>
      </c>
      <c r="C32" s="73" t="s">
        <v>164</v>
      </c>
      <c r="D32" s="67"/>
      <c r="E32" s="72">
        <v>302</v>
      </c>
      <c r="F32" s="72">
        <v>39</v>
      </c>
      <c r="G32" s="73" t="s">
        <v>165</v>
      </c>
      <c r="H32" s="67">
        <v>9.2</v>
      </c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</row>
    <row r="33" s="51" customFormat="1" ht="22.5" customHeight="1" spans="1:180">
      <c r="A33" s="70">
        <v>303</v>
      </c>
      <c r="B33" s="75">
        <v>11</v>
      </c>
      <c r="C33" s="73" t="s">
        <v>166</v>
      </c>
      <c r="D33" s="67"/>
      <c r="E33" s="72">
        <v>302</v>
      </c>
      <c r="F33" s="72">
        <v>40</v>
      </c>
      <c r="G33" s="73" t="s">
        <v>167</v>
      </c>
      <c r="H33" s="67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</row>
    <row r="34" s="51" customFormat="1" ht="22.5" customHeight="1" spans="1:180">
      <c r="A34" s="70">
        <v>303</v>
      </c>
      <c r="B34" s="70">
        <v>99</v>
      </c>
      <c r="C34" s="73" t="s">
        <v>168</v>
      </c>
      <c r="D34" s="67">
        <v>24.885</v>
      </c>
      <c r="E34" s="72">
        <v>302</v>
      </c>
      <c r="F34" s="72">
        <v>99</v>
      </c>
      <c r="G34" s="73" t="s">
        <v>169</v>
      </c>
      <c r="H34" s="67">
        <v>2.46</v>
      </c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</row>
    <row r="35" s="51" customFormat="1" ht="26.5" customHeight="1" spans="5:180">
      <c r="E35" s="76"/>
      <c r="F35" s="76"/>
      <c r="G35" s="76"/>
      <c r="H35" s="76"/>
      <c r="I35" s="76"/>
      <c r="J35" s="76"/>
      <c r="K35" s="76">
        <v>6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</row>
    <row r="36" s="51" customFormat="1" ht="26.5" customHeight="1" spans="5:184"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</row>
    <row r="37" s="51" customFormat="1" ht="26.5" customHeight="1" spans="5:184"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</row>
    <row r="38" s="51" customFormat="1" ht="26.5" customHeight="1" spans="5:184"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</row>
    <row r="39" ht="26.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tabSelected="1" workbookViewId="0">
      <selection activeCell="A3" sqref="A3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  <col min="4" max="4" width="12.625"/>
  </cols>
  <sheetData>
    <row r="1" ht="25.5" customHeight="1" spans="1:2">
      <c r="A1" s="5" t="s">
        <v>170</v>
      </c>
      <c r="B1" s="37"/>
    </row>
    <row r="2" s="34" customFormat="1" ht="25.5" customHeight="1" spans="1:3">
      <c r="A2" s="38" t="s">
        <v>171</v>
      </c>
      <c r="B2" s="38"/>
      <c r="C2" s="39"/>
    </row>
    <row r="3" ht="25.5" customHeight="1" spans="1:10">
      <c r="A3" s="40" t="s">
        <v>2</v>
      </c>
      <c r="B3" s="41" t="s">
        <v>3</v>
      </c>
      <c r="J3" t="s">
        <v>3</v>
      </c>
    </row>
    <row r="4" s="35" customFormat="1" ht="30" customHeight="1" spans="1:3">
      <c r="A4" s="42" t="s">
        <v>172</v>
      </c>
      <c r="B4" s="43" t="s">
        <v>173</v>
      </c>
      <c r="C4"/>
    </row>
    <row r="5" s="36" customFormat="1" ht="30" customHeight="1" spans="1:3">
      <c r="A5" s="44" t="s">
        <v>174</v>
      </c>
      <c r="B5" s="45">
        <v>3</v>
      </c>
      <c r="C5" s="46"/>
    </row>
    <row r="6" s="36" customFormat="1" ht="30" customHeight="1" spans="1:3">
      <c r="A6" s="47" t="s">
        <v>175</v>
      </c>
      <c r="B6" s="45">
        <v>0</v>
      </c>
      <c r="C6" s="46"/>
    </row>
    <row r="7" s="36" customFormat="1" ht="30" customHeight="1" spans="1:3">
      <c r="A7" s="47" t="s">
        <v>176</v>
      </c>
      <c r="B7" s="45">
        <v>3</v>
      </c>
      <c r="C7" s="46"/>
    </row>
    <row r="8" s="36" customFormat="1" ht="30" customHeight="1" spans="1:3">
      <c r="A8" s="47" t="s">
        <v>177</v>
      </c>
      <c r="B8" s="45">
        <v>0</v>
      </c>
      <c r="C8" s="46"/>
    </row>
    <row r="9" s="36" customFormat="1" ht="30" customHeight="1" spans="1:4">
      <c r="A9" s="47" t="s">
        <v>178</v>
      </c>
      <c r="B9" s="45">
        <v>0</v>
      </c>
      <c r="C9" s="46"/>
      <c r="D9" s="48"/>
    </row>
    <row r="10" s="36" customFormat="1" ht="30" customHeight="1" spans="1:3">
      <c r="A10" s="47" t="s">
        <v>179</v>
      </c>
      <c r="B10" s="45">
        <v>0</v>
      </c>
      <c r="C10" s="46"/>
    </row>
    <row r="11" s="35" customFormat="1" ht="30" customHeight="1" spans="1:3">
      <c r="A11" s="49"/>
      <c r="B11" s="49"/>
      <c r="C11"/>
    </row>
    <row r="12" s="35" customFormat="1" ht="114.65" customHeight="1" spans="1:3">
      <c r="A12" s="50"/>
      <c r="B12" s="50"/>
      <c r="C12"/>
    </row>
    <row r="13" s="35" customFormat="1" spans="1:3">
      <c r="A13"/>
      <c r="B13"/>
      <c r="C13"/>
    </row>
    <row r="14" s="35" customFormat="1" spans="1:3">
      <c r="A14"/>
      <c r="B14"/>
      <c r="C14"/>
    </row>
    <row r="15" s="35" customFormat="1" spans="1:3">
      <c r="A15"/>
      <c r="B15"/>
      <c r="C15"/>
    </row>
    <row r="16" s="35" customFormat="1" spans="1:3">
      <c r="A16"/>
      <c r="B16"/>
      <c r="C16"/>
    </row>
    <row r="17" s="35" customFormat="1" spans="1:3">
      <c r="A17"/>
      <c r="B17"/>
      <c r="C17"/>
    </row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A3" sqref="A3:E3"/>
    </sheetView>
  </sheetViews>
  <sheetFormatPr defaultColWidth="7.25" defaultRowHeight="11.25"/>
  <cols>
    <col min="1" max="3" width="6.25" style="4" customWidth="1"/>
    <col min="4" max="4" width="22.1666666666667" style="4" customWidth="1"/>
    <col min="5" max="5" width="14.6666666666667" style="4" customWidth="1"/>
    <col min="6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180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181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0" t="s">
        <v>3</v>
      </c>
    </row>
    <row r="4" s="1" customFormat="1" ht="23" customHeight="1" spans="1:10">
      <c r="A4" s="13" t="s">
        <v>39</v>
      </c>
      <c r="B4" s="14"/>
      <c r="C4" s="14"/>
      <c r="D4" s="15" t="s">
        <v>40</v>
      </c>
      <c r="E4" s="15" t="s">
        <v>108</v>
      </c>
      <c r="F4" s="16" t="s">
        <v>75</v>
      </c>
      <c r="G4" s="16"/>
      <c r="H4" s="16"/>
      <c r="I4" s="31"/>
      <c r="J4" s="32" t="s">
        <v>76</v>
      </c>
    </row>
    <row r="5" s="1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77</v>
      </c>
      <c r="G5" s="15" t="s">
        <v>78</v>
      </c>
      <c r="H5" s="15" t="s">
        <v>79</v>
      </c>
      <c r="I5" s="15" t="s">
        <v>80</v>
      </c>
      <c r="J5" s="33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" customHeight="1" spans="1:10">
      <c r="A7" s="24">
        <v>0</v>
      </c>
      <c r="B7" s="25" t="s">
        <v>182</v>
      </c>
      <c r="C7" s="25" t="s">
        <v>182</v>
      </c>
      <c r="D7" s="26" t="s">
        <v>182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</row>
    <row r="8" s="2" customFormat="1" ht="23" customHeight="1" spans="1:10">
      <c r="A8" s="24"/>
      <c r="B8" s="25"/>
      <c r="C8" s="25"/>
      <c r="D8" s="26"/>
      <c r="E8" s="28"/>
      <c r="F8" s="27"/>
      <c r="G8" s="27"/>
      <c r="H8" s="27"/>
      <c r="I8" s="27"/>
      <c r="J8" s="27"/>
    </row>
    <row r="9" s="2" customFormat="1" ht="23" customHeight="1" spans="1:10">
      <c r="A9" s="24"/>
      <c r="B9" s="25"/>
      <c r="C9" s="25"/>
      <c r="D9" s="26"/>
      <c r="E9" s="28"/>
      <c r="F9" s="27"/>
      <c r="G9" s="27"/>
      <c r="H9" s="27"/>
      <c r="I9" s="27"/>
      <c r="J9" s="27"/>
    </row>
    <row r="10" s="2" customFormat="1" ht="23" customHeight="1" spans="1:10">
      <c r="A10" s="24"/>
      <c r="B10" s="25"/>
      <c r="C10" s="25"/>
      <c r="D10" s="26"/>
      <c r="E10" s="28"/>
      <c r="F10" s="27"/>
      <c r="G10" s="27"/>
      <c r="H10" s="27"/>
      <c r="I10" s="27"/>
      <c r="J10" s="27"/>
    </row>
    <row r="11" s="2" customFormat="1" ht="23" customHeight="1" spans="1:10">
      <c r="A11" s="24"/>
      <c r="B11" s="25"/>
      <c r="C11" s="25"/>
      <c r="D11" s="26"/>
      <c r="E11" s="28"/>
      <c r="F11" s="27"/>
      <c r="G11" s="27"/>
      <c r="H11" s="27"/>
      <c r="I11" s="27"/>
      <c r="J11" s="27"/>
    </row>
    <row r="12" s="2" customFormat="1" ht="23" customHeight="1" spans="1:10">
      <c r="A12" s="24"/>
      <c r="B12" s="25"/>
      <c r="C12" s="25"/>
      <c r="D12" s="26"/>
      <c r="E12" s="28"/>
      <c r="F12" s="27"/>
      <c r="G12" s="27"/>
      <c r="H12" s="27"/>
      <c r="I12" s="27"/>
      <c r="J12" s="27"/>
    </row>
    <row r="13" s="2" customFormat="1" ht="23" customHeight="1" spans="1:10">
      <c r="A13" s="24"/>
      <c r="B13" s="25"/>
      <c r="C13" s="25"/>
      <c r="D13" s="26"/>
      <c r="E13" s="28"/>
      <c r="F13" s="27"/>
      <c r="G13" s="27"/>
      <c r="H13" s="27"/>
      <c r="I13" s="27"/>
      <c r="J13" s="27"/>
    </row>
    <row r="14" s="2" customFormat="1" ht="23" customHeight="1" spans="1:10">
      <c r="A14" s="24"/>
      <c r="B14" s="25"/>
      <c r="C14" s="25"/>
      <c r="D14" s="26"/>
      <c r="E14" s="28"/>
      <c r="F14" s="27"/>
      <c r="G14" s="27"/>
      <c r="H14" s="27"/>
      <c r="I14" s="27"/>
      <c r="J14" s="27"/>
    </row>
    <row r="15" s="2" customFormat="1" ht="23" customHeight="1" spans="1:10">
      <c r="A15" s="24"/>
      <c r="B15" s="25"/>
      <c r="C15" s="25"/>
      <c r="D15" s="26"/>
      <c r="E15" s="28"/>
      <c r="F15" s="27"/>
      <c r="G15" s="27"/>
      <c r="H15" s="27"/>
      <c r="I15" s="27"/>
      <c r="J15" s="27"/>
    </row>
    <row r="16" s="2" customFormat="1" ht="23" customHeight="1" spans="1:10">
      <c r="A16" s="24"/>
      <c r="B16" s="25"/>
      <c r="C16" s="25"/>
      <c r="D16" s="26"/>
      <c r="E16" s="28"/>
      <c r="F16" s="27"/>
      <c r="G16" s="27"/>
      <c r="H16" s="27"/>
      <c r="I16" s="27"/>
      <c r="J16" s="27"/>
    </row>
    <row r="17" s="2" customFormat="1" ht="23" customHeight="1" spans="1:10">
      <c r="A17" s="24"/>
      <c r="B17" s="25"/>
      <c r="C17" s="25"/>
      <c r="D17" s="26"/>
      <c r="E17" s="28"/>
      <c r="F17" s="27"/>
      <c r="G17" s="27"/>
      <c r="H17" s="27"/>
      <c r="I17" s="27"/>
      <c r="J17" s="27"/>
    </row>
    <row r="18" s="2" customFormat="1" ht="23" customHeight="1" spans="1:10">
      <c r="A18" s="24"/>
      <c r="B18" s="25"/>
      <c r="C18" s="25"/>
      <c r="D18" s="26"/>
      <c r="E18" s="28"/>
      <c r="F18" s="27"/>
      <c r="G18" s="27"/>
      <c r="H18" s="27"/>
      <c r="I18" s="27"/>
      <c r="J18" s="27"/>
    </row>
    <row r="19" s="2" customFormat="1" ht="23" customHeight="1" spans="1:10">
      <c r="A19" s="24"/>
      <c r="B19" s="25"/>
      <c r="C19" s="25"/>
      <c r="D19" s="26"/>
      <c r="E19" s="28"/>
      <c r="F19" s="27"/>
      <c r="G19" s="27"/>
      <c r="H19" s="27"/>
      <c r="I19" s="27"/>
      <c r="J19" s="27"/>
    </row>
    <row r="20" s="2" customFormat="1" ht="23" customHeight="1" spans="1:10">
      <c r="A20" s="24"/>
      <c r="B20" s="25"/>
      <c r="C20" s="25"/>
      <c r="D20" s="26"/>
      <c r="E20" s="28"/>
      <c r="F20" s="27"/>
      <c r="G20" s="27"/>
      <c r="H20" s="27"/>
      <c r="I20" s="27"/>
      <c r="J20" s="27"/>
    </row>
    <row r="21" s="2" customFormat="1" ht="23" customHeight="1" spans="1:10">
      <c r="A21" s="24"/>
      <c r="B21" s="25"/>
      <c r="C21" s="25"/>
      <c r="D21" s="26"/>
      <c r="E21" s="28"/>
      <c r="F21" s="27"/>
      <c r="G21" s="27"/>
      <c r="H21" s="27"/>
      <c r="I21" s="27"/>
      <c r="J21" s="27"/>
    </row>
    <row r="22" s="2" customFormat="1" ht="23" customHeight="1" spans="1:10">
      <c r="A22" s="24"/>
      <c r="B22" s="25"/>
      <c r="C22" s="25"/>
      <c r="D22" s="26"/>
      <c r="E22" s="28"/>
      <c r="F22" s="27"/>
      <c r="G22" s="27"/>
      <c r="H22" s="27"/>
      <c r="I22" s="27"/>
      <c r="J22" s="27"/>
    </row>
    <row r="23" s="2" customFormat="1" ht="26" customHeight="1" spans="4:4">
      <c r="D23" s="2" t="s">
        <v>183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2021-06-20T10:46:06Z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F3A786018BB2402A86FDC3C412314D19</vt:lpwstr>
  </property>
</Properties>
</file>