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externalReferences>
    <externalReference r:id="rId9"/>
  </externalReference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'1'!$A$1:$J$17</definedName>
    <definedName name="_xlnm.Print_Area" localSheetId="1">'2'!$A$1:$K$16</definedName>
    <definedName name="_xlnm.Print_Area" localSheetId="2">'3'!$A$1:$J$17</definedName>
    <definedName name="_xlnm.Print_Area" localSheetId="3">'4'!$A$1:$L$23</definedName>
    <definedName name="_xlnm.Print_Area" localSheetId="4">'5'!$A$1:$J$17</definedName>
    <definedName name="_xlnm.Print_Area" localSheetId="5">'6'!$A$1:$J$22</definedName>
    <definedName name="_xlnm.Print_Area" localSheetId="6">'7'!$A$1:$H$34</definedName>
    <definedName name="_xlnm.Print_Area" localSheetId="7">'8'!$A$1:$B$11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<sst xmlns="http://schemas.openxmlformats.org/spreadsheetml/2006/main" count="383" uniqueCount="179">
  <si>
    <t>预算01表</t>
  </si>
  <si>
    <t xml:space="preserve"> 2018年部门收支总体情况表</t>
  </si>
  <si>
    <t>单位名称：浉河区统计局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</si>
  <si>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</si>
  <si>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</si>
  <si>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</si>
  <si>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</si>
  <si>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</si>
  <si>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</si>
  <si>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</si>
  <si>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</si>
  <si>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</si>
  <si>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</si>
  <si>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</si>
  <si>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</si>
  <si>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</si>
  <si>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</si>
  <si>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</si>
  <si>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</si>
  <si>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</si>
  <si>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</si>
  <si>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</si>
  <si>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</si>
  <si>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</si>
  <si>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</si>
  <si>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</si>
  <si>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</si>
  <si>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</si>
  <si>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</si>
  <si>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</si>
  <si>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</si>
  <si>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</si>
  <si>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</si>
  <si>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</si>
  <si>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</si>
  <si>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</si>
  <si>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</si>
  <si>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</si>
  <si>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</si>
  <si>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</si>
  <si>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</si>
  <si>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</si>
  <si>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</si>
  <si>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</si>
  <si>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</si>
  <si>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</si>
  <si>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</si>
  <si>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05</t>
  </si>
  <si>
    <t>01</t>
  </si>
  <si>
    <t>行政运行</t>
  </si>
  <si>
    <t>03</t>
  </si>
  <si>
    <t>机关服务</t>
  </si>
  <si>
    <t>专项统计业务</t>
  </si>
  <si>
    <t>06</t>
  </si>
  <si>
    <t>统计管理</t>
  </si>
  <si>
    <t>08</t>
  </si>
  <si>
    <t>统计抽样调查</t>
  </si>
  <si>
    <t>50</t>
  </si>
  <si>
    <t>事业运行</t>
  </si>
  <si>
    <t>208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</si>
  <si>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</si>
  <si>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</si>
  <si>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</si>
  <si>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</si>
  <si>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</si>
  <si>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</si>
  <si>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</si>
  <si>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</si>
  <si>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预算03表</t>
  </si>
  <si>
    <t>2018年部门支出总体情况表</t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</si>
  <si>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</si>
  <si>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</si>
  <si>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</si>
  <si>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</si>
  <si>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</si>
  <si>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</si>
  <si>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</si>
  <si>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07</t>
  </si>
  <si>
    <t>专项普查活动</t>
  </si>
  <si>
    <t>预算04表</t>
  </si>
  <si>
    <t>2018年财政拨款收支总体情况表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</si>
  <si>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</si>
  <si>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</si>
  <si>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</si>
  <si>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</si>
  <si>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</si>
  <si>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</si>
  <si>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</si>
  <si>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</si>
  <si>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</si>
  <si>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</si>
  <si>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</si>
  <si>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</si>
  <si>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</si>
  <si>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</si>
  <si>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</si>
  <si>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</si>
  <si>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</si>
  <si>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</si>
  <si>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</si>
  <si>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</si>
  <si>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</si>
  <si>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</si>
  <si>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</si>
  <si>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</si>
  <si>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</si>
  <si>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预算06表</t>
  </si>
  <si>
    <t>2018年政府性基金支出情况表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</si>
  <si>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</si>
  <si>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</si>
  <si>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</si>
  <si>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</si>
  <si>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</si>
  <si>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</si>
  <si>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</si>
  <si>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</si>
  <si>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</si>
  <si>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</si>
  <si>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</si>
  <si>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</si>
  <si>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</si>
  <si>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</si>
  <si>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</si>
  <si>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</si>
  <si>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</si>
  <si>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</si>
  <si>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</si>
  <si>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</si>
  <si>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</si>
  <si>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</si>
  <si>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</si>
  <si>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</si>
  <si>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</si>
  <si>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</si>
  <si>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</si>
  <si>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</si>
  <si>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</si>
  <si>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</si>
  <si>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</si>
  <si>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</si>
  <si>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</si>
  <si>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</si>
  <si>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</si>
  <si>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</si>
  <si>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</si>
  <si>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</si>
  <si>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</si>
  <si>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</si>
  <si>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</si>
  <si>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</si>
  <si>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</si>
  <si>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</si>
  <si>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</si>
  <si>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</si>
  <si>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</si>
  <si>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</si>
  <si>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</si>
  <si>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</si>
  <si>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</si>
  <si>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</si>
  <si>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</si>
  <si>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</si>
  <si>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</si>
  <si>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</si>
  <si>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</si>
  <si>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</si>
  <si>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</si>
  <si>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</si>
  <si>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</si>
  <si>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t>2018年一般公共预算“三公”经费支出情况表</t>
  </si>
  <si>
    <t>项      目</t>
  </si>
  <si>
    <t>“三公”经费预算数</t>
  </si>
  <si>
    <t>共计</t>
  </si>
  <si>
    <t>1、因公出国（境）费用</t>
  </si>
  <si>
    <t>0.00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</si>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</sst>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6">
    <numFmt numFmtId="176" formatCode="#,##0.00_ "/>
    <numFmt numFmtId="177" formatCode="\$#,##0;\(\$#,##0\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;_琀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_-* #,##0.00_$_-;\-* #,##0.00_$_-;_-* &quot;-&quot;??_$_-;_-@_-"/>
    <numFmt numFmtId="180" formatCode="_-&quot;$&quot;* #,##0_-;\-&quot;$&quot;* #,##0_-;_-&quot;$&quot;* &quot;-&quot;_-;_-@_-"/>
    <numFmt numFmtId="181" formatCode="#,##0;\(#,##0\)"/>
    <numFmt numFmtId="182" formatCode="_(&quot;$&quot;* #,##0.00_);_(&quot;$&quot;* \(#,##0.00\);_(&quot;$&quot;* &quot;-&quot;??_);_(@_)"/>
    <numFmt numFmtId="183" formatCode="#,##0;\-#,##0;&quot;-&quot;"/>
    <numFmt numFmtId="184" formatCode="\$#,##0.00;\(\$#,##0.00\)"/>
    <numFmt numFmtId="185" formatCode="* #,##0.00;* \-#,##0.00;* &quot;&quot;??;@"/>
    <numFmt numFmtId="186" formatCode="yyyy&quot;年&quot;m&quot;月&quot;d&quot;日&quot;;@"/>
    <numFmt numFmtId="187" formatCode="#,##0.0_);[Red]\(#,##0.0\)"/>
    <numFmt numFmtId="188" formatCode="_-* #,##0&quot;$&quot;_-;\-* #,##0&quot;$&quot;_-;_-* &quot;-&quot;&quot;$&quot;_-;_-@_-"/>
    <numFmt numFmtId="189" formatCode="0.0"/>
    <numFmt numFmtId="190" formatCode="_-* #,##0_$_-;\-* #,##0_$_-;_-* &quot;-&quot;_$_-;_-@_-"/>
    <numFmt numFmtId="191" formatCode="_-* #,##0.00&quot;$&quot;_-;\-* #,##0.00&quot;$&quot;_-;_-* &quot;-&quot;??&quot;$&quot;_-;_-@_-"/>
    <numFmt numFmtId="192" formatCode="0.00_ "/>
    <numFmt numFmtId="193" formatCode="0000"/>
    <numFmt numFmtId="194" formatCode="00"/>
    <numFmt numFmtId="195" formatCode="#,##0.0_ "/>
    <numFmt numFmtId="196" formatCode="#,##0.0"/>
    <numFmt numFmtId="197" formatCode="0.0_);[Red]\(0.0\)"/>
  </numFmts>
  <fonts count="5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17"/>
      <name val="宋体"/>
      <charset val="134"/>
    </font>
    <font>
      <sz val="10"/>
      <name val="Arial"/>
      <charset val="134"/>
    </font>
    <font>
      <b/>
      <sz val="12"/>
      <name val="Arial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官帕眉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微软雅黑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0"/>
      <name val="Arial"/>
      <charset val="134"/>
    </font>
    <font>
      <sz val="11"/>
      <color indexed="17"/>
      <name val="微软雅黑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16" borderId="19" applyNumberFormat="0" applyFont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3" fillId="19" borderId="0" applyNumberFormat="0" applyBorder="0" applyAlignment="0" applyProtection="0"/>
    <xf numFmtId="0" fontId="8" fillId="2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16" fillId="9" borderId="1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9" borderId="18" applyNumberFormat="0" applyAlignment="0" applyProtection="0">
      <alignment vertical="center"/>
    </xf>
    <xf numFmtId="0" fontId="39" fillId="27" borderId="2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178" fontId="4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/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4" fillId="35" borderId="0" applyNumberFormat="0" applyBorder="0" applyAlignment="0" applyProtection="0"/>
    <xf numFmtId="0" fontId="25" fillId="20" borderId="0" applyNumberFormat="0" applyBorder="0" applyAlignment="0" applyProtection="0"/>
    <xf numFmtId="0" fontId="14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4" fillId="31" borderId="0" applyNumberFormat="0" applyBorder="0" applyAlignment="0" applyProtection="0"/>
    <xf numFmtId="41" fontId="22" fillId="0" borderId="0" applyFont="0" applyFill="0" applyBorder="0" applyAlignment="0" applyProtection="0"/>
    <xf numFmtId="0" fontId="14" fillId="35" borderId="0" applyNumberFormat="0" applyBorder="0" applyAlignment="0" applyProtection="0"/>
    <xf numFmtId="0" fontId="0" fillId="0" borderId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4" fillId="33" borderId="0" applyNumberFormat="0" applyBorder="0" applyAlignment="0" applyProtection="0"/>
    <xf numFmtId="0" fontId="23" fillId="19" borderId="0" applyNumberFormat="0" applyBorder="0" applyAlignment="0" applyProtection="0"/>
    <xf numFmtId="0" fontId="14" fillId="39" borderId="0" applyNumberFormat="0" applyBorder="0" applyAlignment="0" applyProtection="0"/>
    <xf numFmtId="0" fontId="10" fillId="39" borderId="0" applyNumberFormat="0" applyBorder="0" applyAlignment="0" applyProtection="0"/>
    <xf numFmtId="183" fontId="45" fillId="0" borderId="0" applyFill="0" applyBorder="0" applyAlignment="0"/>
    <xf numFmtId="41" fontId="2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5" fillId="20" borderId="0" applyNumberFormat="0" applyBorder="0" applyAlignment="0" applyProtection="0"/>
    <xf numFmtId="181" fontId="22" fillId="0" borderId="0"/>
    <xf numFmtId="0" fontId="20" fillId="1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4" fontId="22" fillId="0" borderId="0"/>
    <xf numFmtId="186" fontId="41" fillId="0" borderId="0" applyFont="0" applyFill="0" applyBorder="0" applyAlignment="0" applyProtection="0"/>
    <xf numFmtId="0" fontId="47" fillId="0" borderId="0" applyProtection="0"/>
    <xf numFmtId="177" fontId="22" fillId="0" borderId="0"/>
    <xf numFmtId="2" fontId="47" fillId="0" borderId="0" applyProtection="0"/>
    <xf numFmtId="38" fontId="12" fillId="9" borderId="0" applyNumberFormat="0" applyBorder="0" applyAlignment="0" applyProtection="0"/>
    <xf numFmtId="0" fontId="27" fillId="0" borderId="26" applyNumberFormat="0" applyAlignment="0" applyProtection="0">
      <alignment horizontal="left" vertical="center"/>
    </xf>
    <xf numFmtId="0" fontId="27" fillId="0" borderId="6">
      <alignment horizontal="left" vertical="center"/>
    </xf>
    <xf numFmtId="0" fontId="43" fillId="0" borderId="0" applyProtection="0"/>
    <xf numFmtId="0" fontId="27" fillId="0" borderId="0" applyProtection="0"/>
    <xf numFmtId="0" fontId="25" fillId="20" borderId="0" applyNumberFormat="0" applyBorder="0" applyAlignment="0" applyProtection="0"/>
    <xf numFmtId="10" fontId="12" fillId="4" borderId="1" applyNumberFormat="0" applyBorder="0" applyAlignment="0" applyProtection="0"/>
    <xf numFmtId="37" fontId="48" fillId="0" borderId="0"/>
    <xf numFmtId="0" fontId="49" fillId="0" borderId="0"/>
    <xf numFmtId="0" fontId="44" fillId="0" borderId="0"/>
    <xf numFmtId="0" fontId="50" fillId="0" borderId="0"/>
    <xf numFmtId="10" fontId="26" fillId="0" borderId="0" applyFont="0" applyFill="0" applyBorder="0" applyAlignment="0" applyProtection="0"/>
    <xf numFmtId="1" fontId="26" fillId="0" borderId="0"/>
    <xf numFmtId="0" fontId="47" fillId="0" borderId="27" applyProtection="0"/>
    <xf numFmtId="9" fontId="41" fillId="0" borderId="0" applyFont="0" applyFill="0" applyBorder="0" applyAlignment="0" applyProtection="0"/>
    <xf numFmtId="0" fontId="0" fillId="0" borderId="0">
      <alignment vertical="center"/>
    </xf>
    <xf numFmtId="0" fontId="36" fillId="0" borderId="1">
      <alignment horizontal="distributed" vertical="center" wrapText="1"/>
    </xf>
    <xf numFmtId="0" fontId="15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0" fillId="0" borderId="0"/>
    <xf numFmtId="0" fontId="23" fillId="19" borderId="0" applyNumberFormat="0" applyBorder="0" applyAlignment="0" applyProtection="0"/>
    <xf numFmtId="40" fontId="46" fillId="0" borderId="0" applyFont="0" applyFill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188" fontId="19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6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189" fontId="36" fillId="0" borderId="1">
      <alignment vertical="center"/>
      <protection locked="0"/>
    </xf>
    <xf numFmtId="0" fontId="36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0" applyNumberFormat="0" applyBorder="0" applyAlignment="0" applyProtection="0"/>
    <xf numFmtId="0" fontId="5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5" fillId="2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9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0" fillId="0" borderId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1" fontId="36" fillId="0" borderId="1">
      <alignment vertical="center"/>
      <protection locked="0"/>
    </xf>
    <xf numFmtId="0" fontId="46" fillId="0" borderId="0" applyFont="0" applyFill="0" applyBorder="0" applyAlignment="0" applyProtection="0"/>
    <xf numFmtId="0" fontId="53" fillId="0" borderId="0"/>
    <xf numFmtId="0" fontId="26" fillId="0" borderId="0"/>
    <xf numFmtId="0" fontId="8" fillId="5" borderId="0" applyNumberFormat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54" fillId="0" borderId="0"/>
  </cellStyleXfs>
  <cellXfs count="2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7" fontId="2" fillId="0" borderId="0" xfId="190" applyNumberFormat="1" applyFont="1" applyFill="1" applyAlignment="1" applyProtection="1">
      <alignment horizontal="left" vertical="center"/>
    </xf>
    <xf numFmtId="187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85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0" fontId="4" fillId="0" borderId="1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87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192" fontId="2" fillId="0" borderId="0" xfId="190" applyNumberFormat="1" applyFont="1" applyFill="1"/>
    <xf numFmtId="0" fontId="5" fillId="0" borderId="0" xfId="190"/>
    <xf numFmtId="193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7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4" fontId="2" fillId="0" borderId="3" xfId="190" applyNumberFormat="1" applyFont="1" applyFill="1" applyBorder="1" applyAlignment="1" applyProtection="1"/>
    <xf numFmtId="187" fontId="2" fillId="0" borderId="3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" vertical="center" wrapText="1"/>
    </xf>
    <xf numFmtId="0" fontId="4" fillId="0" borderId="6" xfId="193" applyNumberFormat="1" applyFont="1" applyFill="1" applyBorder="1" applyAlignment="1" applyProtection="1">
      <alignment horizontal="centerContinuous" vertical="center"/>
    </xf>
    <xf numFmtId="194" fontId="4" fillId="0" borderId="1" xfId="193" applyNumberFormat="1" applyFont="1" applyFill="1" applyBorder="1" applyAlignment="1" applyProtection="1">
      <alignment horizontal="center" vertical="center"/>
    </xf>
    <xf numFmtId="193" fontId="4" fillId="0" borderId="1" xfId="193" applyNumberFormat="1" applyFont="1" applyFill="1" applyBorder="1" applyAlignment="1" applyProtection="1">
      <alignment horizontal="center" vertical="center"/>
    </xf>
    <xf numFmtId="0" fontId="4" fillId="0" borderId="7" xfId="193" applyNumberFormat="1" applyFont="1" applyFill="1" applyBorder="1" applyAlignment="1" applyProtection="1">
      <alignment horizontal="center" vertical="center" wrapText="1"/>
    </xf>
    <xf numFmtId="194" fontId="2" fillId="0" borderId="8" xfId="190" applyNumberFormat="1" applyFont="1" applyFill="1" applyBorder="1" applyAlignment="1" applyProtection="1">
      <alignment horizontal="center" vertical="center"/>
    </xf>
    <xf numFmtId="193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8" xfId="190" applyNumberFormat="1" applyFont="1" applyFill="1" applyBorder="1" applyAlignment="1" applyProtection="1">
      <alignment horizontal="center" vertical="center"/>
    </xf>
    <xf numFmtId="192" fontId="2" fillId="0" borderId="1" xfId="190" applyNumberFormat="1" applyFont="1" applyFill="1" applyBorder="1" applyAlignment="1" applyProtection="1">
      <alignment horizontal="center" vertical="center" wrapText="1"/>
    </xf>
    <xf numFmtId="192" fontId="2" fillId="0" borderId="1" xfId="190" applyNumberFormat="1" applyFont="1" applyFill="1" applyBorder="1" applyAlignment="1" applyProtection="1">
      <alignment vertical="center" wrapText="1"/>
    </xf>
    <xf numFmtId="192" fontId="2" fillId="0" borderId="1" xfId="190" applyNumberFormat="1" applyFont="1" applyFill="1" applyBorder="1" applyAlignment="1" applyProtection="1">
      <alignment horizontal="right" vertical="center" wrapText="1"/>
    </xf>
    <xf numFmtId="11" fontId="2" fillId="0" borderId="1" xfId="190" applyNumberFormat="1" applyFont="1" applyFill="1" applyBorder="1" applyAlignment="1" applyProtection="1">
      <alignment horizontal="right" vertical="center" wrapText="1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87" fontId="2" fillId="0" borderId="1" xfId="190" applyNumberFormat="1" applyFont="1" applyFill="1" applyBorder="1" applyAlignment="1" applyProtection="1">
      <alignment horizontal="right" vertical="center" wrapText="1"/>
    </xf>
    <xf numFmtId="195" fontId="2" fillId="0" borderId="0" xfId="190" applyNumberFormat="1" applyFont="1" applyFill="1" applyAlignment="1" applyProtection="1">
      <alignment vertical="center"/>
    </xf>
    <xf numFmtId="187" fontId="2" fillId="0" borderId="0" xfId="190" applyNumberFormat="1" applyFont="1" applyFill="1" applyAlignment="1" applyProtection="1">
      <alignment horizontal="right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4" fontId="2" fillId="3" borderId="3" xfId="190" applyNumberFormat="1" applyFont="1" applyFill="1" applyBorder="1" applyAlignment="1" applyProtection="1"/>
    <xf numFmtId="194" fontId="0" fillId="0" borderId="8" xfId="190" applyNumberFormat="1" applyFont="1" applyFill="1" applyBorder="1" applyAlignment="1" applyProtection="1">
      <alignment horizontal="center" vertical="center"/>
    </xf>
    <xf numFmtId="193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0" fillId="0" borderId="8" xfId="190" applyNumberFormat="1" applyFont="1" applyFill="1" applyBorder="1" applyAlignment="1" applyProtection="1">
      <alignment horizontal="center" vertical="center"/>
    </xf>
    <xf numFmtId="49" fontId="2" fillId="0" borderId="5" xfId="193" applyNumberFormat="1" applyFont="1" applyFill="1" applyBorder="1" applyAlignment="1" applyProtection="1">
      <alignment horizontal="center" vertical="center" shrinkToFit="1"/>
    </xf>
    <xf numFmtId="49" fontId="2" fillId="0" borderId="5" xfId="193" applyNumberFormat="1" applyFont="1" applyFill="1" applyBorder="1" applyAlignment="1" applyProtection="1">
      <alignment horizontal="center" vertical="center" wrapText="1"/>
    </xf>
    <xf numFmtId="0" fontId="2" fillId="0" borderId="5" xfId="193" applyNumberFormat="1" applyFont="1" applyFill="1" applyBorder="1" applyAlignment="1" applyProtection="1">
      <alignment vertical="center" wrapText="1"/>
    </xf>
    <xf numFmtId="195" fontId="2" fillId="0" borderId="1" xfId="193" applyNumberFormat="1" applyFont="1" applyFill="1" applyBorder="1" applyAlignment="1" applyProtection="1">
      <alignment horizontal="right" vertical="center" wrapText="1"/>
    </xf>
    <xf numFmtId="195" fontId="2" fillId="0" borderId="7" xfId="193" applyNumberFormat="1" applyFont="1" applyFill="1" applyBorder="1" applyAlignment="1" applyProtection="1">
      <alignment horizontal="right" vertical="center" wrapText="1"/>
    </xf>
    <xf numFmtId="195" fontId="2" fillId="0" borderId="6" xfId="193" applyNumberFormat="1" applyFont="1" applyFill="1" applyBorder="1" applyAlignment="1" applyProtection="1">
      <alignment horizontal="right" vertical="center" wrapText="1"/>
    </xf>
    <xf numFmtId="195" fontId="2" fillId="0" borderId="5" xfId="193" applyNumberFormat="1" applyFont="1" applyFill="1" applyBorder="1" applyAlignment="1" applyProtection="1">
      <alignment horizontal="right" vertical="center" wrapText="1"/>
    </xf>
    <xf numFmtId="0" fontId="2" fillId="0" borderId="5" xfId="193" applyNumberFormat="1" applyFont="1" applyFill="1" applyBorder="1" applyAlignment="1" applyProtection="1">
      <alignment vertical="center" shrinkToFit="1"/>
    </xf>
    <xf numFmtId="0" fontId="5" fillId="0" borderId="0" xfId="193"/>
    <xf numFmtId="0" fontId="4" fillId="0" borderId="0" xfId="189" applyFont="1"/>
    <xf numFmtId="0" fontId="2" fillId="0" borderId="0" xfId="189" applyFont="1" applyFill="1"/>
    <xf numFmtId="0" fontId="0" fillId="0" borderId="0" xfId="189" applyFont="1"/>
    <xf numFmtId="0" fontId="5" fillId="0" borderId="0" xfId="189" applyAlignment="1">
      <alignment wrapText="1"/>
    </xf>
    <xf numFmtId="0" fontId="5" fillId="0" borderId="0" xfId="189"/>
    <xf numFmtId="187" fontId="2" fillId="0" borderId="0" xfId="193" applyNumberFormat="1" applyFont="1" applyFill="1" applyAlignment="1" applyProtection="1">
      <alignment horizontal="left" vertical="center"/>
    </xf>
    <xf numFmtId="193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87" fontId="2" fillId="0" borderId="0" xfId="193" applyNumberFormat="1" applyFont="1" applyFill="1" applyAlignment="1" applyProtection="1">
      <alignment vertical="center"/>
    </xf>
    <xf numFmtId="195" fontId="2" fillId="0" borderId="0" xfId="193" applyNumberFormat="1" applyFont="1" applyFill="1" applyAlignment="1" applyProtection="1">
      <alignment vertical="center"/>
    </xf>
    <xf numFmtId="185" fontId="3" fillId="0" borderId="0" xfId="189" applyNumberFormat="1" applyFont="1" applyFill="1" applyAlignment="1" applyProtection="1">
      <alignment horizontal="center" vertical="center" wrapText="1"/>
    </xf>
    <xf numFmtId="185" fontId="2" fillId="0" borderId="3" xfId="189" applyNumberFormat="1" applyFont="1" applyFill="1" applyBorder="1" applyAlignment="1" applyProtection="1">
      <alignment horizontal="left" vertical="center" wrapText="1"/>
    </xf>
    <xf numFmtId="185" fontId="2" fillId="0" borderId="3" xfId="189" applyNumberFormat="1" applyFont="1" applyFill="1" applyBorder="1" applyAlignment="1" applyProtection="1">
      <alignment vertical="center" wrapText="1"/>
    </xf>
    <xf numFmtId="185" fontId="3" fillId="0" borderId="3" xfId="189" applyNumberFormat="1" applyFont="1" applyFill="1" applyBorder="1" applyAlignment="1" applyProtection="1">
      <alignment vertical="center" wrapText="1"/>
    </xf>
    <xf numFmtId="185" fontId="4" fillId="0" borderId="5" xfId="189" applyNumberFormat="1" applyFont="1" applyFill="1" applyBorder="1" applyAlignment="1" applyProtection="1">
      <alignment horizontal="center" vertical="center" wrapText="1"/>
    </xf>
    <xf numFmtId="185" fontId="4" fillId="0" borderId="6" xfId="189" applyNumberFormat="1" applyFont="1" applyFill="1" applyBorder="1" applyAlignment="1" applyProtection="1">
      <alignment horizontal="center" vertical="center" wrapText="1"/>
    </xf>
    <xf numFmtId="185" fontId="4" fillId="0" borderId="7" xfId="189" applyNumberFormat="1" applyFont="1" applyFill="1" applyBorder="1" applyAlignment="1" applyProtection="1">
      <alignment horizontal="center" vertical="center" wrapText="1"/>
    </xf>
    <xf numFmtId="185" fontId="4" fillId="0" borderId="1" xfId="189" applyNumberFormat="1" applyFont="1" applyFill="1" applyBorder="1" applyAlignment="1" applyProtection="1">
      <alignment horizontal="centerContinuous" vertical="center"/>
    </xf>
    <xf numFmtId="185" fontId="4" fillId="0" borderId="8" xfId="189" applyNumberFormat="1" applyFont="1" applyFill="1" applyBorder="1" applyAlignment="1" applyProtection="1">
      <alignment horizontal="centerContinuous" vertical="center"/>
    </xf>
    <xf numFmtId="185" fontId="4" fillId="0" borderId="10" xfId="189" applyNumberFormat="1" applyFont="1" applyFill="1" applyBorder="1" applyAlignment="1" applyProtection="1">
      <alignment horizontal="center" vertical="center" wrapText="1"/>
    </xf>
    <xf numFmtId="185" fontId="4" fillId="0" borderId="11" xfId="189" applyNumberFormat="1" applyFont="1" applyFill="1" applyBorder="1" applyAlignment="1" applyProtection="1">
      <alignment horizontal="center" vertical="center" wrapText="1"/>
    </xf>
    <xf numFmtId="185" fontId="4" fillId="0" borderId="5" xfId="189" applyNumberFormat="1" applyFont="1" applyFill="1" applyBorder="1" applyAlignment="1" applyProtection="1">
      <alignment horizontal="center" vertical="center"/>
    </xf>
    <xf numFmtId="0" fontId="4" fillId="0" borderId="1" xfId="189" applyNumberFormat="1" applyFont="1" applyFill="1" applyBorder="1" applyAlignment="1" applyProtection="1">
      <alignment horizontal="center" vertical="center"/>
    </xf>
    <xf numFmtId="187" fontId="4" fillId="0" borderId="1" xfId="189" applyNumberFormat="1" applyFont="1" applyFill="1" applyBorder="1" applyAlignment="1" applyProtection="1">
      <alignment horizontal="centerContinuous" vertical="center"/>
    </xf>
    <xf numFmtId="185" fontId="4" fillId="0" borderId="12" xfId="189" applyNumberFormat="1" applyFont="1" applyFill="1" applyBorder="1" applyAlignment="1" applyProtection="1">
      <alignment horizontal="center" vertical="center" wrapText="1"/>
    </xf>
    <xf numFmtId="185" fontId="4" fillId="0" borderId="13" xfId="189" applyNumberFormat="1" applyFont="1" applyFill="1" applyBorder="1" applyAlignment="1" applyProtection="1">
      <alignment horizontal="center" vertical="center" wrapText="1"/>
    </xf>
    <xf numFmtId="185" fontId="4" fillId="0" borderId="10" xfId="189" applyNumberFormat="1" applyFont="1" applyFill="1" applyBorder="1" applyAlignment="1" applyProtection="1">
      <alignment horizontal="center" vertical="center"/>
    </xf>
    <xf numFmtId="187" fontId="4" fillId="0" borderId="5" xfId="189" applyNumberFormat="1" applyFont="1" applyFill="1" applyBorder="1" applyAlignment="1" applyProtection="1">
      <alignment horizontal="center" vertical="center"/>
    </xf>
    <xf numFmtId="187" fontId="4" fillId="0" borderId="6" xfId="189" applyNumberFormat="1" applyFont="1" applyFill="1" applyBorder="1" applyAlignment="1" applyProtection="1">
      <alignment horizontal="center" vertical="center"/>
    </xf>
    <xf numFmtId="185" fontId="4" fillId="0" borderId="14" xfId="189" applyNumberFormat="1" applyFont="1" applyFill="1" applyBorder="1" applyAlignment="1" applyProtection="1">
      <alignment horizontal="center" vertical="center" wrapText="1"/>
    </xf>
    <xf numFmtId="185" fontId="4" fillId="0" borderId="15" xfId="189" applyNumberFormat="1" applyFont="1" applyFill="1" applyBorder="1" applyAlignment="1" applyProtection="1">
      <alignment horizontal="center" vertical="center" wrapText="1"/>
    </xf>
    <xf numFmtId="187" fontId="4" fillId="0" borderId="1" xfId="189" applyNumberFormat="1" applyFont="1" applyFill="1" applyBorder="1" applyAlignment="1" applyProtection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/>
    </xf>
    <xf numFmtId="49" fontId="4" fillId="0" borderId="1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1" xfId="189" applyFont="1" applyFill="1" applyBorder="1" applyAlignment="1">
      <alignment horizontal="left" vertical="center" wrapText="1"/>
    </xf>
    <xf numFmtId="187" fontId="2" fillId="0" borderId="1" xfId="189" applyNumberFormat="1" applyFont="1" applyFill="1" applyBorder="1" applyAlignment="1" applyProtection="1">
      <alignment horizontal="right" vertical="center" wrapText="1"/>
    </xf>
    <xf numFmtId="0" fontId="2" fillId="0" borderId="7" xfId="141" applyFont="1" applyFill="1" applyBorder="1">
      <alignment vertical="center"/>
    </xf>
    <xf numFmtId="195" fontId="2" fillId="0" borderId="1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0" fontId="2" fillId="0" borderId="1" xfId="141" applyFont="1" applyFill="1" applyBorder="1">
      <alignment vertical="center"/>
    </xf>
    <xf numFmtId="195" fontId="2" fillId="0" borderId="1" xfId="189" applyNumberFormat="1" applyFont="1" applyFill="1" applyBorder="1" applyAlignment="1" applyProtection="1">
      <alignment horizontal="right" vertical="center" wrapText="1"/>
    </xf>
    <xf numFmtId="196" fontId="2" fillId="0" borderId="1" xfId="189" applyNumberFormat="1" applyFont="1" applyFill="1" applyBorder="1"/>
    <xf numFmtId="0" fontId="2" fillId="0" borderId="5" xfId="189" applyFont="1" applyFill="1" applyBorder="1" applyAlignment="1">
      <alignment horizontal="left" vertical="center" wrapText="1"/>
    </xf>
    <xf numFmtId="0" fontId="2" fillId="0" borderId="7" xfId="189" applyFont="1" applyFill="1" applyBorder="1" applyAlignment="1">
      <alignment horizontal="left" vertical="center" wrapText="1"/>
    </xf>
    <xf numFmtId="196" fontId="2" fillId="0" borderId="1" xfId="189" applyNumberFormat="1" applyFont="1" applyFill="1" applyBorder="1" applyAlignment="1">
      <alignment horizontal="right" vertical="center" wrapText="1"/>
    </xf>
    <xf numFmtId="195" fontId="2" fillId="0" borderId="1" xfId="189" applyNumberFormat="1" applyFont="1" applyFill="1" applyBorder="1" applyAlignment="1">
      <alignment horizontal="right" vertical="center"/>
    </xf>
    <xf numFmtId="185" fontId="2" fillId="0" borderId="5" xfId="189" applyNumberFormat="1" applyFont="1" applyFill="1" applyBorder="1" applyAlignment="1" applyProtection="1">
      <alignment horizontal="center" vertical="center" wrapText="1"/>
    </xf>
    <xf numFmtId="185" fontId="2" fillId="0" borderId="7" xfId="189" applyNumberFormat="1" applyFont="1" applyFill="1" applyBorder="1" applyAlignment="1" applyProtection="1">
      <alignment horizontal="center" vertical="center" wrapText="1"/>
    </xf>
    <xf numFmtId="0" fontId="2" fillId="0" borderId="1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87" fontId="2" fillId="0" borderId="0" xfId="193" applyNumberFormat="1" applyFont="1" applyFill="1" applyAlignment="1" applyProtection="1">
      <alignment horizontal="right" vertical="center"/>
    </xf>
    <xf numFmtId="185" fontId="2" fillId="0" borderId="3" xfId="189" applyNumberFormat="1" applyFont="1" applyFill="1" applyBorder="1" applyAlignment="1" applyProtection="1">
      <alignment horizontal="right" wrapText="1"/>
    </xf>
    <xf numFmtId="187" fontId="4" fillId="0" borderId="7" xfId="189" applyNumberFormat="1" applyFont="1" applyFill="1" applyBorder="1" applyAlignment="1" applyProtection="1">
      <alignment horizontal="center" vertical="center"/>
    </xf>
    <xf numFmtId="49" fontId="4" fillId="4" borderId="8" xfId="189" applyNumberFormat="1" applyFont="1" applyFill="1" applyBorder="1" applyAlignment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 wrapText="1"/>
    </xf>
    <xf numFmtId="0" fontId="4" fillId="0" borderId="1" xfId="189" applyFont="1" applyFill="1" applyBorder="1" applyAlignment="1">
      <alignment horizontal="center" vertical="center" wrapText="1"/>
    </xf>
    <xf numFmtId="49" fontId="4" fillId="4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/>
    <xf numFmtId="0" fontId="7" fillId="0" borderId="0" xfId="193" applyFont="1"/>
    <xf numFmtId="0" fontId="2" fillId="0" borderId="0" xfId="193" applyFont="1"/>
    <xf numFmtId="194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94" fontId="2" fillId="0" borderId="3" xfId="193" applyNumberFormat="1" applyFont="1" applyFill="1" applyBorder="1" applyAlignment="1" applyProtection="1"/>
    <xf numFmtId="194" fontId="2" fillId="3" borderId="3" xfId="193" applyNumberFormat="1" applyFont="1" applyFill="1" applyBorder="1" applyAlignment="1" applyProtection="1"/>
    <xf numFmtId="187" fontId="2" fillId="0" borderId="3" xfId="193" applyNumberFormat="1" applyFont="1" applyFill="1" applyBorder="1" applyAlignment="1" applyProtection="1">
      <alignment vertical="center"/>
    </xf>
    <xf numFmtId="194" fontId="2" fillId="0" borderId="8" xfId="193" applyNumberFormat="1" applyFont="1" applyFill="1" applyBorder="1" applyAlignment="1" applyProtection="1">
      <alignment horizontal="center" vertical="center"/>
    </xf>
    <xf numFmtId="193" fontId="2" fillId="0" borderId="8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horizontal="center" vertical="center"/>
    </xf>
    <xf numFmtId="0" fontId="2" fillId="0" borderId="8" xfId="193" applyNumberFormat="1" applyFont="1" applyFill="1" applyBorder="1" applyAlignment="1" applyProtection="1">
      <alignment horizontal="center" vertical="center"/>
    </xf>
    <xf numFmtId="187" fontId="2" fillId="0" borderId="0" xfId="193" applyNumberFormat="1" applyFont="1" applyFill="1" applyAlignment="1" applyProtection="1">
      <alignment horizontal="right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87" fontId="2" fillId="0" borderId="0" xfId="191" applyNumberFormat="1" applyFont="1" applyFill="1" applyAlignment="1" applyProtection="1">
      <alignment horizontal="right" vertical="center"/>
    </xf>
    <xf numFmtId="194" fontId="5" fillId="0" borderId="0" xfId="191" applyNumberFormat="1" applyFont="1" applyFill="1" applyAlignment="1" applyProtection="1">
      <alignment horizontal="center" vertical="center" wrapText="1"/>
    </xf>
    <xf numFmtId="193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87" fontId="2" fillId="4" borderId="0" xfId="191" applyNumberFormat="1" applyFont="1" applyFill="1" applyAlignment="1" applyProtection="1">
      <alignment vertical="center" wrapText="1"/>
    </xf>
    <xf numFmtId="194" fontId="3" fillId="0" borderId="0" xfId="191" applyNumberFormat="1" applyFont="1" applyFill="1" applyAlignment="1" applyProtection="1">
      <alignment horizontal="center" vertical="center"/>
    </xf>
    <xf numFmtId="194" fontId="2" fillId="2" borderId="3" xfId="191" applyNumberFormat="1" applyFont="1" applyFill="1" applyBorder="1" applyAlignment="1" applyProtection="1"/>
    <xf numFmtId="194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87" fontId="4" fillId="0" borderId="6" xfId="184" applyNumberFormat="1" applyFont="1" applyFill="1" applyBorder="1" applyAlignment="1" applyProtection="1">
      <alignment horizontal="center" vertical="center" wrapText="1"/>
    </xf>
    <xf numFmtId="194" fontId="4" fillId="0" borderId="1" xfId="191" applyNumberFormat="1" applyFont="1" applyFill="1" applyBorder="1" applyAlignment="1" applyProtection="1">
      <alignment horizontal="center" vertical="center"/>
    </xf>
    <xf numFmtId="193" fontId="4" fillId="0" borderId="1" xfId="191" applyNumberFormat="1" applyFont="1" applyFill="1" applyBorder="1" applyAlignment="1" applyProtection="1">
      <alignment horizontal="center" vertical="center"/>
    </xf>
    <xf numFmtId="193" fontId="4" fillId="0" borderId="5" xfId="191" applyNumberFormat="1" applyFont="1" applyFill="1" applyBorder="1" applyAlignment="1" applyProtection="1">
      <alignment horizontal="center" vertical="center"/>
    </xf>
    <xf numFmtId="49" fontId="4" fillId="4" borderId="1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94" fontId="2" fillId="0" borderId="8" xfId="191" applyNumberFormat="1" applyFont="1" applyFill="1" applyBorder="1" applyAlignment="1" applyProtection="1">
      <alignment horizontal="center" vertical="center"/>
    </xf>
    <xf numFmtId="193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1" xfId="191" applyNumberFormat="1" applyFont="1" applyBorder="1" applyAlignment="1">
      <alignment horizontal="center" vertical="center"/>
    </xf>
    <xf numFmtId="195" fontId="2" fillId="0" borderId="1" xfId="191" applyNumberFormat="1" applyFont="1" applyFill="1" applyBorder="1" applyAlignment="1" applyProtection="1">
      <alignment horizontal="right" vertical="center" wrapText="1"/>
    </xf>
    <xf numFmtId="187" fontId="2" fillId="4" borderId="0" xfId="191" applyNumberFormat="1" applyFont="1" applyFill="1" applyBorder="1" applyAlignment="1" applyProtection="1">
      <alignment horizontal="right"/>
    </xf>
    <xf numFmtId="187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95" fontId="2" fillId="0" borderId="1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87" fontId="2" fillId="0" borderId="0" xfId="191" applyNumberFormat="1" applyFont="1" applyFill="1" applyAlignment="1" applyProtection="1">
      <alignment horizontal="left" vertical="center"/>
    </xf>
    <xf numFmtId="185" fontId="2" fillId="0" borderId="0" xfId="184" applyNumberFormat="1" applyFont="1" applyFill="1" applyAlignment="1" applyProtection="1">
      <alignment horizontal="right" vertical="center"/>
    </xf>
    <xf numFmtId="187" fontId="2" fillId="0" borderId="0" xfId="184" applyNumberFormat="1" applyFont="1" applyFill="1" applyAlignment="1" applyProtection="1">
      <alignment horizontal="right" vertical="center"/>
    </xf>
    <xf numFmtId="187" fontId="2" fillId="0" borderId="0" xfId="184" applyNumberFormat="1" applyFont="1" applyFill="1" applyAlignment="1" applyProtection="1">
      <alignment vertical="center"/>
    </xf>
    <xf numFmtId="185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87" fontId="2" fillId="0" borderId="0" xfId="184" applyNumberFormat="1" applyFont="1" applyFill="1" applyAlignment="1" applyProtection="1">
      <alignment horizontal="center"/>
    </xf>
    <xf numFmtId="187" fontId="2" fillId="0" borderId="0" xfId="184" applyNumberFormat="1" applyFont="1" applyFill="1" applyAlignment="1" applyProtection="1">
      <alignment horizontal="center" vertical="center"/>
    </xf>
    <xf numFmtId="185" fontId="4" fillId="0" borderId="1" xfId="184" applyNumberFormat="1" applyFont="1" applyFill="1" applyBorder="1" applyAlignment="1" applyProtection="1">
      <alignment horizontal="centerContinuous" vertical="center"/>
    </xf>
    <xf numFmtId="185" fontId="4" fillId="0" borderId="8" xfId="184" applyNumberFormat="1" applyFont="1" applyFill="1" applyBorder="1" applyAlignment="1" applyProtection="1">
      <alignment horizontal="centerContinuous" vertical="center"/>
    </xf>
    <xf numFmtId="185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87" fontId="2" fillId="0" borderId="4" xfId="184" applyNumberFormat="1" applyFont="1" applyFill="1" applyBorder="1" applyAlignment="1" applyProtection="1">
      <alignment horizontal="right" vertical="center" wrapText="1"/>
    </xf>
    <xf numFmtId="196" fontId="2" fillId="0" borderId="3" xfId="184" applyNumberFormat="1" applyFont="1" applyFill="1" applyBorder="1" applyAlignment="1">
      <alignment horizontal="left" vertical="center"/>
    </xf>
    <xf numFmtId="195" fontId="2" fillId="0" borderId="4" xfId="184" applyNumberFormat="1" applyFont="1" applyFill="1" applyBorder="1" applyAlignment="1">
      <alignment horizontal="right" vertical="center" wrapText="1"/>
    </xf>
    <xf numFmtId="195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87" fontId="2" fillId="0" borderId="1" xfId="184" applyNumberFormat="1" applyFont="1" applyFill="1" applyBorder="1" applyAlignment="1" applyProtection="1">
      <alignment horizontal="right" vertical="center" wrapText="1"/>
    </xf>
    <xf numFmtId="196" fontId="2" fillId="0" borderId="6" xfId="184" applyNumberFormat="1" applyFont="1" applyFill="1" applyBorder="1" applyAlignment="1">
      <alignment horizontal="left" vertical="center"/>
    </xf>
    <xf numFmtId="195" fontId="2" fillId="0" borderId="1" xfId="184" applyNumberFormat="1" applyFont="1" applyFill="1" applyBorder="1" applyAlignment="1" applyProtection="1">
      <alignment horizontal="right" vertical="center" wrapText="1"/>
    </xf>
    <xf numFmtId="0" fontId="2" fillId="0" borderId="1" xfId="184" applyFont="1" applyFill="1" applyBorder="1" applyAlignment="1">
      <alignment horizontal="left" vertical="center" wrapText="1"/>
    </xf>
    <xf numFmtId="196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85" fontId="2" fillId="0" borderId="5" xfId="184" applyNumberFormat="1" applyFont="1" applyFill="1" applyBorder="1" applyAlignment="1" applyProtection="1">
      <alignment vertical="center" wrapText="1"/>
    </xf>
    <xf numFmtId="196" fontId="2" fillId="0" borderId="6" xfId="184" applyNumberFormat="1" applyFont="1" applyFill="1" applyBorder="1" applyAlignment="1" applyProtection="1">
      <alignment horizontal="left" vertical="center"/>
    </xf>
    <xf numFmtId="196" fontId="2" fillId="0" borderId="2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1" xfId="184" applyFill="1" applyBorder="1"/>
    <xf numFmtId="187" fontId="2" fillId="0" borderId="1" xfId="184" applyNumberFormat="1" applyFont="1" applyFill="1" applyBorder="1" applyAlignment="1">
      <alignment horizontal="right" vertical="center" wrapText="1"/>
    </xf>
    <xf numFmtId="196" fontId="2" fillId="0" borderId="5" xfId="184" applyNumberFormat="1" applyFont="1" applyFill="1" applyBorder="1" applyAlignment="1" applyProtection="1">
      <alignment horizontal="left" vertical="center"/>
    </xf>
    <xf numFmtId="185" fontId="2" fillId="0" borderId="5" xfId="184" applyNumberFormat="1" applyFont="1" applyFill="1" applyBorder="1" applyAlignment="1" applyProtection="1">
      <alignment horizontal="center" vertical="center"/>
    </xf>
    <xf numFmtId="187" fontId="2" fillId="0" borderId="1" xfId="184" applyNumberFormat="1" applyFont="1" applyFill="1" applyBorder="1" applyAlignment="1">
      <alignment horizontal="right" vertical="center"/>
    </xf>
    <xf numFmtId="196" fontId="2" fillId="0" borderId="1" xfId="184" applyNumberFormat="1" applyFont="1" applyFill="1" applyBorder="1" applyAlignment="1">
      <alignment horizontal="center" vertical="center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7" fontId="4" fillId="0" borderId="8" xfId="186" applyNumberFormat="1" applyFont="1" applyBorder="1" applyAlignment="1">
      <alignment horizontal="center" vertical="center" wrapText="1"/>
    </xf>
    <xf numFmtId="197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87" fontId="2" fillId="0" borderId="16" xfId="186" applyNumberFormat="1" applyFont="1" applyFill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&#22522;&#30784;&#36164;&#2600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基本情况表"/>
      <sheetName val="人员情况表"/>
      <sheetName val="遗属补助情况表"/>
      <sheetName val="经费支出明细表"/>
      <sheetName val="附"/>
    </sheetNames>
    <sheetDataSet>
      <sheetData sheetId="0"/>
      <sheetData sheetId="1"/>
      <sheetData sheetId="2"/>
      <sheetData sheetId="3"/>
      <sheetData sheetId="4">
        <row r="6">
          <cell r="I6">
            <v>152.09</v>
          </cell>
        </row>
        <row r="7">
          <cell r="I7">
            <v>7.28</v>
          </cell>
        </row>
        <row r="8">
          <cell r="I8">
            <v>59.62</v>
          </cell>
        </row>
        <row r="9">
          <cell r="I9">
            <v>141</v>
          </cell>
        </row>
        <row r="10">
          <cell r="I10">
            <v>0</v>
          </cell>
        </row>
        <row r="11">
          <cell r="I11">
            <v>15</v>
          </cell>
        </row>
        <row r="12">
          <cell r="I12">
            <v>20.4</v>
          </cell>
        </row>
        <row r="13">
          <cell r="I13">
            <v>9.84</v>
          </cell>
        </row>
        <row r="14">
          <cell r="I14">
            <v>22</v>
          </cell>
        </row>
        <row r="15">
          <cell r="I15">
            <v>50.5296</v>
          </cell>
        </row>
        <row r="16">
          <cell r="I16">
            <v>47.17</v>
          </cell>
        </row>
        <row r="17">
          <cell r="I17">
            <v>14.68</v>
          </cell>
        </row>
        <row r="18">
          <cell r="I18">
            <v>4.26</v>
          </cell>
        </row>
        <row r="19">
          <cell r="I19">
            <v>28.3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showGridLines="0" showZeros="0" tabSelected="1" workbookViewId="0">
      <selection activeCell="F17" sqref="F17"/>
    </sheetView>
  </sheetViews>
  <sheetFormatPr defaultColWidth="6.83333333333333" defaultRowHeight="14.25"/>
  <cols>
    <col min="1" max="1" width="20.4166666666667" style="201" customWidth="1"/>
    <col min="2" max="2" width="12.8333333333333" style="201" customWidth="1"/>
    <col min="3" max="3" width="18.5833333333333" style="201" customWidth="1"/>
    <col min="4" max="5" width="9.58333333333333" style="201" customWidth="1"/>
    <col min="6" max="6" width="12.375" style="201" customWidth="1"/>
    <col min="7" max="8" width="9.58333333333333" style="201" customWidth="1"/>
    <col min="9" max="9" width="7.875" style="201" customWidth="1"/>
    <col min="10" max="10" width="9.58333333333333" style="202" customWidth="1"/>
    <col min="11" max="11" width="8.33333333333333" style="200" customWidth="1"/>
    <col min="12" max="23" width="6.83333333333333" style="200" customWidth="1"/>
    <col min="24" max="241" width="6.83333333333333" style="201" customWidth="1"/>
    <col min="242" max="16384" width="6.83333333333333" style="201"/>
  </cols>
  <sheetData>
    <row r="1" ht="17" customHeight="1" spans="1:9">
      <c r="A1" s="203" t="s">
        <v>0</v>
      </c>
      <c r="B1" s="204"/>
      <c r="C1" s="204"/>
      <c r="D1" s="205"/>
      <c r="E1" s="205"/>
      <c r="F1" s="206"/>
      <c r="G1" s="206"/>
      <c r="H1" s="206"/>
      <c r="I1" s="206"/>
    </row>
    <row r="2" ht="21" customHeight="1" spans="1:10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</row>
    <row r="3" ht="19" customHeight="1" spans="1:10">
      <c r="A3" s="208" t="s">
        <v>2</v>
      </c>
      <c r="B3" s="208"/>
      <c r="C3" s="209"/>
      <c r="D3" s="209"/>
      <c r="E3" s="210"/>
      <c r="F3" s="206"/>
      <c r="G3" s="206"/>
      <c r="H3" s="206"/>
      <c r="I3" s="206"/>
      <c r="J3" s="239" t="s">
        <v>3</v>
      </c>
    </row>
    <row r="4" s="198" customFormat="1" ht="21" customHeight="1" spans="1:23">
      <c r="A4" s="211" t="s">
        <v>4</v>
      </c>
      <c r="B4" s="211"/>
      <c r="C4" s="211" t="s">
        <v>5</v>
      </c>
      <c r="D4" s="212"/>
      <c r="E4" s="212"/>
      <c r="F4" s="211"/>
      <c r="G4" s="211"/>
      <c r="H4" s="211"/>
      <c r="I4" s="211"/>
      <c r="J4" s="240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</row>
    <row r="5" s="198" customFormat="1" ht="38" customHeight="1" spans="1:23">
      <c r="A5" s="213" t="s">
        <v>6</v>
      </c>
      <c r="B5" s="213" t="s">
        <v>7</v>
      </c>
      <c r="C5" s="213" t="s">
        <v>8</v>
      </c>
      <c r="D5" s="214" t="s">
        <v>9</v>
      </c>
      <c r="E5" s="215" t="s">
        <v>10</v>
      </c>
      <c r="F5" s="186" t="s">
        <v>11</v>
      </c>
      <c r="G5" s="187" t="s">
        <v>12</v>
      </c>
      <c r="H5" s="187" t="s">
        <v>13</v>
      </c>
      <c r="I5" s="187" t="s">
        <v>14</v>
      </c>
      <c r="J5" s="242" t="s">
        <v>15</v>
      </c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</row>
    <row r="6" s="199" customFormat="1" ht="24.75" customHeight="1" spans="1:23">
      <c r="A6" s="216" t="s">
        <v>16</v>
      </c>
      <c r="B6" s="217">
        <f>B7+B8+B9+B10+B11</f>
        <v>572.1696</v>
      </c>
      <c r="C6" s="218" t="s">
        <v>17</v>
      </c>
      <c r="D6" s="219">
        <f>SUM(D7:D9)</f>
        <v>326.3096</v>
      </c>
      <c r="E6" s="220"/>
      <c r="F6" s="220">
        <f>F7+F8+F9</f>
        <v>326.3096</v>
      </c>
      <c r="G6" s="220"/>
      <c r="H6" s="220"/>
      <c r="I6" s="220"/>
      <c r="J6" s="243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</row>
    <row r="7" s="199" customFormat="1" ht="24.75" customHeight="1" spans="1:23">
      <c r="A7" s="221" t="s">
        <v>18</v>
      </c>
      <c r="B7" s="222">
        <f>F6+F10</f>
        <v>572.1696</v>
      </c>
      <c r="C7" s="223" t="s">
        <v>19</v>
      </c>
      <c r="D7" s="224">
        <f>F7</f>
        <v>297.0296</v>
      </c>
      <c r="E7" s="224"/>
      <c r="F7" s="224">
        <f>[1]经费支出明细表!$I$6+[1]经费支出明细表!$I$15+[1]经费支出明细表!$I$18+[1]经费支出明细表!$I$19+[1]经费支出明细表!$I$17+[1]经费支出明细表!$I$16</f>
        <v>297.0296</v>
      </c>
      <c r="G7" s="224"/>
      <c r="H7" s="224"/>
      <c r="I7" s="224"/>
      <c r="J7" s="243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</row>
    <row r="8" s="199" customFormat="1" ht="24.75" customHeight="1" spans="1:23">
      <c r="A8" s="225" t="s">
        <v>20</v>
      </c>
      <c r="B8" s="222"/>
      <c r="C8" s="226" t="s">
        <v>21</v>
      </c>
      <c r="D8" s="224">
        <f t="shared" ref="D8:D17" si="0">F8</f>
        <v>29.28</v>
      </c>
      <c r="E8" s="222"/>
      <c r="F8" s="222">
        <f>[1]经费支出明细表!$I$7+[1]经费支出明细表!$I$14</f>
        <v>29.28</v>
      </c>
      <c r="G8" s="222"/>
      <c r="H8" s="222"/>
      <c r="I8" s="222"/>
      <c r="J8" s="245"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</row>
    <row r="9" s="199" customFormat="1" ht="24.75" customHeight="1" spans="1:23">
      <c r="A9" s="227" t="s">
        <v>22</v>
      </c>
      <c r="B9" s="222"/>
      <c r="C9" s="226" t="s">
        <v>23</v>
      </c>
      <c r="D9" s="224">
        <f t="shared" si="0"/>
        <v>0</v>
      </c>
      <c r="E9" s="222"/>
      <c r="F9" s="222"/>
      <c r="G9" s="222"/>
      <c r="H9" s="222"/>
      <c r="I9" s="222"/>
      <c r="J9" s="245"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</row>
    <row r="10" s="199" customFormat="1" ht="24.75" customHeight="1" spans="1:23">
      <c r="A10" s="228" t="s">
        <v>24</v>
      </c>
      <c r="B10" s="222">
        <v>0</v>
      </c>
      <c r="C10" s="226" t="s">
        <v>25</v>
      </c>
      <c r="D10" s="224">
        <f t="shared" si="0"/>
        <v>245.86</v>
      </c>
      <c r="E10" s="224"/>
      <c r="F10" s="224">
        <f>F11+F12+F13+F14+F15+F16</f>
        <v>245.86</v>
      </c>
      <c r="G10" s="224"/>
      <c r="H10" s="224"/>
      <c r="I10" s="224"/>
      <c r="J10" s="243">
        <v>0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</row>
    <row r="11" s="199" customFormat="1" ht="24.75" customHeight="1" spans="1:23">
      <c r="A11" s="227" t="s">
        <v>26</v>
      </c>
      <c r="B11" s="222">
        <v>0</v>
      </c>
      <c r="C11" s="226" t="s">
        <v>27</v>
      </c>
      <c r="D11" s="224">
        <f t="shared" si="0"/>
        <v>200.62</v>
      </c>
      <c r="E11" s="224"/>
      <c r="F11" s="224">
        <f>[1]经费支出明细表!$I$8+[1]经费支出明细表!$I$9</f>
        <v>200.62</v>
      </c>
      <c r="G11" s="224"/>
      <c r="H11" s="224"/>
      <c r="I11" s="224"/>
      <c r="J11" s="243">
        <v>0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</row>
    <row r="12" s="199" customFormat="1" ht="23.25" customHeight="1" spans="1:23">
      <c r="A12" s="229"/>
      <c r="B12" s="222">
        <v>0</v>
      </c>
      <c r="C12" s="230" t="s">
        <v>28</v>
      </c>
      <c r="D12" s="224">
        <f t="shared" si="0"/>
        <v>0</v>
      </c>
      <c r="E12" s="224"/>
      <c r="F12" s="224"/>
      <c r="G12" s="224"/>
      <c r="H12" s="224"/>
      <c r="I12" s="224"/>
      <c r="J12" s="243">
        <v>0</v>
      </c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</row>
    <row r="13" s="199" customFormat="1" ht="23.25" customHeight="1" spans="1:23">
      <c r="A13" s="221"/>
      <c r="B13" s="222"/>
      <c r="C13" s="231" t="s">
        <v>29</v>
      </c>
      <c r="D13" s="224">
        <f t="shared" si="0"/>
        <v>45.24</v>
      </c>
      <c r="E13" s="224"/>
      <c r="F13" s="224">
        <f>[1]经费支出明细表!$I$11+[1]经费支出明细表!$I$12+[1]经费支出明细表!$I$13</f>
        <v>45.24</v>
      </c>
      <c r="G13" s="224"/>
      <c r="H13" s="224"/>
      <c r="I13" s="224"/>
      <c r="J13" s="243">
        <v>0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</row>
    <row r="14" s="199" customFormat="1" ht="23.25" customHeight="1" spans="1:23">
      <c r="A14" s="232" t="s">
        <v>10</v>
      </c>
      <c r="B14" s="233"/>
      <c r="C14" s="231" t="s">
        <v>30</v>
      </c>
      <c r="D14" s="224">
        <f t="shared" si="0"/>
        <v>0</v>
      </c>
      <c r="E14" s="224"/>
      <c r="F14" s="224"/>
      <c r="G14" s="224"/>
      <c r="H14" s="224"/>
      <c r="I14" s="224"/>
      <c r="J14" s="243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="199" customFormat="1" ht="23.25" customHeight="1" spans="1:23">
      <c r="A15" s="221" t="s">
        <v>31</v>
      </c>
      <c r="B15" s="222"/>
      <c r="C15" s="230" t="s">
        <v>32</v>
      </c>
      <c r="D15" s="224">
        <f t="shared" si="0"/>
        <v>0</v>
      </c>
      <c r="E15" s="224"/>
      <c r="F15" s="224"/>
      <c r="G15" s="224"/>
      <c r="H15" s="224"/>
      <c r="I15" s="224"/>
      <c r="J15" s="243">
        <v>0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="199" customFormat="1" ht="23.25" customHeight="1" spans="1:23">
      <c r="A16" s="225" t="s">
        <v>33</v>
      </c>
      <c r="B16" s="234"/>
      <c r="C16" s="235" t="s">
        <v>34</v>
      </c>
      <c r="D16" s="224">
        <f t="shared" si="0"/>
        <v>0</v>
      </c>
      <c r="E16" s="224"/>
      <c r="F16" s="224"/>
      <c r="G16" s="224"/>
      <c r="H16" s="224"/>
      <c r="I16" s="224"/>
      <c r="J16" s="243">
        <v>0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="199" customFormat="1" ht="23.25" customHeight="1" spans="1:23">
      <c r="A17" s="236" t="s">
        <v>35</v>
      </c>
      <c r="B17" s="237">
        <f>D17</f>
        <v>572.1696</v>
      </c>
      <c r="C17" s="238" t="s">
        <v>36</v>
      </c>
      <c r="D17" s="224">
        <f t="shared" si="0"/>
        <v>572.1696</v>
      </c>
      <c r="E17" s="220"/>
      <c r="F17" s="220">
        <f>F6+F10</f>
        <v>572.1696</v>
      </c>
      <c r="G17" s="220"/>
      <c r="H17" s="220"/>
      <c r="I17" s="220"/>
      <c r="J17" s="243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</row>
    <row r="18" spans="1:9">
      <c r="A18" s="200"/>
      <c r="B18" s="200"/>
      <c r="C18" s="200"/>
      <c r="D18" s="200"/>
      <c r="E18" s="200"/>
      <c r="F18" s="200"/>
      <c r="G18" s="200"/>
      <c r="H18" s="200"/>
      <c r="I18" s="200"/>
    </row>
    <row r="19" spans="1:9">
      <c r="A19" s="200"/>
      <c r="B19" s="200"/>
      <c r="C19" s="200"/>
      <c r="D19" s="200"/>
      <c r="E19" s="200"/>
      <c r="F19" s="200"/>
      <c r="G19" s="200"/>
      <c r="H19" s="200"/>
      <c r="I19" s="200"/>
    </row>
    <row r="20" spans="1:9">
      <c r="A20" s="200"/>
      <c r="B20" s="200"/>
      <c r="C20" s="200"/>
      <c r="D20" s="200"/>
      <c r="E20" s="200"/>
      <c r="F20" s="200"/>
      <c r="G20" s="200"/>
      <c r="H20" s="200"/>
      <c r="I20" s="200"/>
    </row>
    <row r="21" spans="1:9">
      <c r="A21" s="200"/>
      <c r="B21" s="200"/>
      <c r="C21" s="200"/>
      <c r="D21" s="200"/>
      <c r="E21" s="200"/>
      <c r="F21" s="200"/>
      <c r="G21" s="200"/>
      <c r="H21" s="200"/>
      <c r="I21" s="200"/>
    </row>
    <row r="22" spans="1:9">
      <c r="A22" s="200"/>
      <c r="B22" s="200"/>
      <c r="C22" s="200"/>
      <c r="D22" s="200"/>
      <c r="E22" s="200"/>
      <c r="F22" s="200"/>
      <c r="G22" s="200"/>
      <c r="H22" s="200"/>
      <c r="I22" s="200"/>
    </row>
    <row r="23" spans="1:9">
      <c r="A23" s="200"/>
      <c r="B23" s="200"/>
      <c r="C23" s="200"/>
      <c r="D23" s="200"/>
      <c r="E23" s="200"/>
      <c r="F23" s="200"/>
      <c r="G23" s="200"/>
      <c r="H23" s="200"/>
      <c r="I23" s="200"/>
    </row>
    <row r="24" spans="1:9">
      <c r="A24" s="200"/>
      <c r="B24" s="200"/>
      <c r="C24" s="200"/>
      <c r="D24" s="200"/>
      <c r="E24" s="200"/>
      <c r="F24" s="200"/>
      <c r="G24" s="200"/>
      <c r="H24" s="200"/>
      <c r="I24" s="200"/>
    </row>
    <row r="25" spans="1:9">
      <c r="A25" s="200"/>
      <c r="B25" s="200"/>
      <c r="C25" s="200"/>
      <c r="D25" s="200"/>
      <c r="E25" s="200"/>
      <c r="F25" s="200"/>
      <c r="G25" s="200"/>
      <c r="H25" s="200"/>
      <c r="I25" s="200"/>
    </row>
    <row r="26" s="200" customFormat="1" spans="10:10">
      <c r="J26" s="202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scale="9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showGridLines="0" showZeros="0" workbookViewId="0">
      <selection activeCell="G7" sqref="G7:G16"/>
    </sheetView>
  </sheetViews>
  <sheetFormatPr defaultColWidth="7.25" defaultRowHeight="11.25"/>
  <cols>
    <col min="1" max="3" width="6.25" style="171" customWidth="1"/>
    <col min="4" max="4" width="28" style="171" customWidth="1"/>
    <col min="5" max="5" width="13.25" style="171" customWidth="1"/>
    <col min="6" max="6" width="10.6666666666667" style="171" customWidth="1"/>
    <col min="7" max="7" width="12.125" style="171" customWidth="1"/>
    <col min="8" max="8" width="6.875" style="171" customWidth="1"/>
    <col min="9" max="9" width="10.6666666666667" style="171" customWidth="1"/>
    <col min="10" max="10" width="8.375" style="171" customWidth="1"/>
    <col min="11" max="11" width="10.6666666666667" style="171" customWidth="1"/>
    <col min="12" max="244" width="7.25" style="171" customWidth="1"/>
    <col min="245" max="16384" width="7.25" style="171"/>
  </cols>
  <sheetData>
    <row r="1" ht="25.5" customHeight="1" spans="1:11">
      <c r="A1" s="172" t="s">
        <v>37</v>
      </c>
      <c r="B1" s="173"/>
      <c r="C1" s="174"/>
      <c r="D1" s="175"/>
      <c r="E1" s="176"/>
      <c r="F1" s="176"/>
      <c r="G1" s="176"/>
      <c r="H1" s="176"/>
      <c r="I1" s="176"/>
      <c r="K1" s="172"/>
    </row>
    <row r="2" ht="25.5" customHeight="1" spans="1:11">
      <c r="A2" s="177" t="s">
        <v>38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ht="25.5" customHeight="1" spans="1:11">
      <c r="A3" s="178"/>
      <c r="B3" s="178"/>
      <c r="C3" s="178"/>
      <c r="D3" s="179"/>
      <c r="E3" s="176"/>
      <c r="F3" s="176"/>
      <c r="G3" s="176"/>
      <c r="H3" s="176"/>
      <c r="I3" s="176"/>
      <c r="K3" s="193" t="s">
        <v>3</v>
      </c>
    </row>
    <row r="4" s="168" customFormat="1" ht="23" customHeight="1" spans="1:11">
      <c r="A4" s="180" t="s">
        <v>39</v>
      </c>
      <c r="B4" s="180"/>
      <c r="C4" s="180"/>
      <c r="D4" s="181" t="s">
        <v>40</v>
      </c>
      <c r="E4" s="182"/>
      <c r="F4" s="182"/>
      <c r="G4" s="182"/>
      <c r="H4" s="182"/>
      <c r="I4" s="182"/>
      <c r="J4" s="182"/>
      <c r="K4" s="194"/>
    </row>
    <row r="5" s="169" customFormat="1" ht="30.5" customHeight="1" spans="1:11">
      <c r="A5" s="183" t="s">
        <v>41</v>
      </c>
      <c r="B5" s="184" t="s">
        <v>42</v>
      </c>
      <c r="C5" s="185" t="s">
        <v>43</v>
      </c>
      <c r="D5" s="181"/>
      <c r="E5" s="186" t="s">
        <v>9</v>
      </c>
      <c r="F5" s="186" t="s">
        <v>10</v>
      </c>
      <c r="G5" s="187" t="s">
        <v>11</v>
      </c>
      <c r="H5" s="187" t="s">
        <v>12</v>
      </c>
      <c r="I5" s="187" t="s">
        <v>44</v>
      </c>
      <c r="J5" s="195" t="s">
        <v>14</v>
      </c>
      <c r="K5" s="196" t="s">
        <v>15</v>
      </c>
    </row>
    <row r="6" ht="15" customHeight="1" spans="1:11">
      <c r="A6" s="188" t="s">
        <v>45</v>
      </c>
      <c r="B6" s="189" t="s">
        <v>45</v>
      </c>
      <c r="C6" s="189" t="s">
        <v>45</v>
      </c>
      <c r="D6" s="190" t="s">
        <v>45</v>
      </c>
      <c r="E6" s="191">
        <v>2</v>
      </c>
      <c r="F6" s="191">
        <v>3</v>
      </c>
      <c r="G6" s="191">
        <v>4</v>
      </c>
      <c r="H6" s="191">
        <v>5</v>
      </c>
      <c r="I6" s="191">
        <v>6</v>
      </c>
      <c r="J6" s="191">
        <v>7</v>
      </c>
      <c r="K6" s="191">
        <v>10</v>
      </c>
    </row>
    <row r="7" s="170" customFormat="1" ht="23.5" customHeight="1" spans="1:11">
      <c r="A7" s="87" t="s">
        <v>46</v>
      </c>
      <c r="B7" s="88" t="s">
        <v>47</v>
      </c>
      <c r="C7" s="88" t="s">
        <v>48</v>
      </c>
      <c r="D7" s="89" t="s">
        <v>49</v>
      </c>
      <c r="E7" s="90">
        <f>G7</f>
        <v>152.09</v>
      </c>
      <c r="F7" s="192"/>
      <c r="G7" s="90">
        <v>152.09</v>
      </c>
      <c r="H7" s="192"/>
      <c r="I7" s="192"/>
      <c r="J7" s="192"/>
      <c r="K7" s="197"/>
    </row>
    <row r="8" ht="23.5" customHeight="1" spans="1:11">
      <c r="A8" s="87" t="s">
        <v>46</v>
      </c>
      <c r="B8" s="88" t="s">
        <v>47</v>
      </c>
      <c r="C8" s="88" t="s">
        <v>50</v>
      </c>
      <c r="D8" s="89" t="s">
        <v>51</v>
      </c>
      <c r="E8" s="90">
        <f>G8</f>
        <v>7.28</v>
      </c>
      <c r="F8" s="192"/>
      <c r="G8" s="90">
        <v>7.28</v>
      </c>
      <c r="H8" s="192"/>
      <c r="I8" s="192"/>
      <c r="J8" s="192"/>
      <c r="K8" s="197"/>
    </row>
    <row r="9" ht="23.5" customHeight="1" spans="1:11">
      <c r="A9" s="87" t="s">
        <v>46</v>
      </c>
      <c r="B9" s="88" t="s">
        <v>47</v>
      </c>
      <c r="C9" s="88" t="s">
        <v>47</v>
      </c>
      <c r="D9" s="89" t="s">
        <v>52</v>
      </c>
      <c r="E9" s="90">
        <f>G9</f>
        <v>59.62</v>
      </c>
      <c r="F9" s="192"/>
      <c r="G9" s="90">
        <v>59.62</v>
      </c>
      <c r="H9" s="192"/>
      <c r="I9" s="192"/>
      <c r="J9" s="192"/>
      <c r="K9" s="197"/>
    </row>
    <row r="10" ht="23.5" customHeight="1" spans="1:11">
      <c r="A10" s="87" t="s">
        <v>46</v>
      </c>
      <c r="B10" s="88" t="s">
        <v>47</v>
      </c>
      <c r="C10" s="88" t="s">
        <v>53</v>
      </c>
      <c r="D10" s="89" t="s">
        <v>54</v>
      </c>
      <c r="E10" s="90">
        <f>G10</f>
        <v>141</v>
      </c>
      <c r="F10" s="192"/>
      <c r="G10" s="90">
        <v>141</v>
      </c>
      <c r="H10" s="192"/>
      <c r="I10" s="192"/>
      <c r="J10" s="192"/>
      <c r="K10" s="197"/>
    </row>
    <row r="11" ht="23.5" customHeight="1" spans="1:11">
      <c r="A11" s="87" t="s">
        <v>46</v>
      </c>
      <c r="B11" s="88" t="s">
        <v>47</v>
      </c>
      <c r="C11" s="88" t="s">
        <v>55</v>
      </c>
      <c r="D11" s="89" t="s">
        <v>56</v>
      </c>
      <c r="E11" s="90">
        <f t="shared" ref="E11:E16" si="0">G11</f>
        <v>45.24</v>
      </c>
      <c r="F11" s="192"/>
      <c r="G11" s="90">
        <v>45.24</v>
      </c>
      <c r="H11" s="192"/>
      <c r="I11" s="192"/>
      <c r="J11" s="192"/>
      <c r="K11" s="197"/>
    </row>
    <row r="12" ht="23.5" customHeight="1" spans="1:11">
      <c r="A12" s="87" t="s">
        <v>46</v>
      </c>
      <c r="B12" s="88" t="s">
        <v>47</v>
      </c>
      <c r="C12" s="88" t="s">
        <v>57</v>
      </c>
      <c r="D12" s="89" t="s">
        <v>58</v>
      </c>
      <c r="E12" s="90">
        <f t="shared" si="0"/>
        <v>72.5296</v>
      </c>
      <c r="F12" s="192"/>
      <c r="G12" s="90">
        <v>72.5296</v>
      </c>
      <c r="H12" s="192"/>
      <c r="I12" s="192"/>
      <c r="J12" s="192"/>
      <c r="K12" s="197"/>
    </row>
    <row r="13" ht="23.5" customHeight="1" spans="1:11">
      <c r="A13" s="87" t="s">
        <v>59</v>
      </c>
      <c r="B13" s="88" t="s">
        <v>47</v>
      </c>
      <c r="C13" s="88" t="s">
        <v>47</v>
      </c>
      <c r="D13" s="89" t="s">
        <v>60</v>
      </c>
      <c r="E13" s="90">
        <f t="shared" si="0"/>
        <v>47.17</v>
      </c>
      <c r="F13" s="192"/>
      <c r="G13" s="90">
        <v>47.17</v>
      </c>
      <c r="H13" s="192"/>
      <c r="I13" s="192"/>
      <c r="J13" s="192"/>
      <c r="K13" s="197"/>
    </row>
    <row r="14" ht="23.5" customHeight="1" spans="1:11">
      <c r="A14" s="87" t="s">
        <v>61</v>
      </c>
      <c r="B14" s="88" t="s">
        <v>62</v>
      </c>
      <c r="C14" s="88" t="s">
        <v>48</v>
      </c>
      <c r="D14" s="89" t="s">
        <v>63</v>
      </c>
      <c r="E14" s="90">
        <f t="shared" si="0"/>
        <v>14.68</v>
      </c>
      <c r="F14" s="192"/>
      <c r="G14" s="90">
        <v>14.68</v>
      </c>
      <c r="H14" s="192"/>
      <c r="I14" s="192"/>
      <c r="J14" s="192"/>
      <c r="K14" s="197"/>
    </row>
    <row r="15" ht="23.5" customHeight="1" spans="1:11">
      <c r="A15" s="87" t="s">
        <v>61</v>
      </c>
      <c r="B15" s="88" t="s">
        <v>62</v>
      </c>
      <c r="C15" s="88" t="s">
        <v>64</v>
      </c>
      <c r="D15" s="89" t="s">
        <v>65</v>
      </c>
      <c r="E15" s="90">
        <f t="shared" si="0"/>
        <v>4.26</v>
      </c>
      <c r="F15" s="192"/>
      <c r="G15" s="90">
        <v>4.26</v>
      </c>
      <c r="H15" s="192"/>
      <c r="I15" s="192"/>
      <c r="J15" s="192"/>
      <c r="K15" s="197"/>
    </row>
    <row r="16" ht="23.5" customHeight="1" spans="1:11">
      <c r="A16" s="87" t="s">
        <v>66</v>
      </c>
      <c r="B16" s="88" t="s">
        <v>64</v>
      </c>
      <c r="C16" s="88" t="s">
        <v>48</v>
      </c>
      <c r="D16" s="89" t="s">
        <v>67</v>
      </c>
      <c r="E16" s="90">
        <f t="shared" si="0"/>
        <v>28.3</v>
      </c>
      <c r="F16" s="192"/>
      <c r="G16" s="90">
        <v>28.3</v>
      </c>
      <c r="H16" s="192"/>
      <c r="I16" s="192"/>
      <c r="J16" s="192"/>
      <c r="K16" s="197"/>
    </row>
  </sheetData>
  <sheetProtection formatCells="0" formatColumns="0" formatRows="0"/>
  <sortState ref="A7:K17">
    <sortCondition ref="A7:A17"/>
    <sortCondition ref="B7:B17"/>
    <sortCondition ref="C7:C17"/>
  </sortState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showGridLines="0" showZeros="0" workbookViewId="0">
      <selection activeCell="E7" sqref="E7:E17"/>
    </sheetView>
  </sheetViews>
  <sheetFormatPr defaultColWidth="7.25" defaultRowHeight="11.25"/>
  <cols>
    <col min="1" max="3" width="6.25" style="95" customWidth="1"/>
    <col min="4" max="4" width="28.75" style="95" customWidth="1"/>
    <col min="5" max="5" width="12.25" style="95" customWidth="1"/>
    <col min="6" max="6" width="13.1666666666667" style="95" customWidth="1"/>
    <col min="7" max="10" width="12.1666666666667" style="95" customWidth="1"/>
    <col min="11" max="242" width="7.25" style="95" customWidth="1"/>
    <col min="243" max="16384" width="7.25" style="95"/>
  </cols>
  <sheetData>
    <row r="1" ht="25.5" customHeight="1" spans="1:10">
      <c r="A1" s="147" t="s">
        <v>68</v>
      </c>
      <c r="B1" s="157"/>
      <c r="C1" s="102"/>
      <c r="D1" s="103"/>
      <c r="E1" s="104"/>
      <c r="F1" s="104"/>
      <c r="G1" s="104"/>
      <c r="H1" s="105"/>
      <c r="I1" s="104"/>
      <c r="J1" s="147"/>
    </row>
    <row r="2" ht="25.5" customHeight="1" spans="1:10">
      <c r="A2" s="158" t="s">
        <v>69</v>
      </c>
      <c r="B2" s="158"/>
      <c r="C2" s="158"/>
      <c r="D2" s="158"/>
      <c r="E2" s="158"/>
      <c r="F2" s="158"/>
      <c r="G2" s="158"/>
      <c r="H2" s="158"/>
      <c r="I2" s="158"/>
      <c r="J2" s="158"/>
    </row>
    <row r="3" ht="25.5" customHeight="1" spans="1:10">
      <c r="A3" s="159"/>
      <c r="B3" s="160"/>
      <c r="C3" s="160"/>
      <c r="D3" s="160"/>
      <c r="E3" s="104"/>
      <c r="F3" s="161"/>
      <c r="G3" s="161"/>
      <c r="H3" s="161"/>
      <c r="I3" s="161"/>
      <c r="J3" s="167" t="s">
        <v>3</v>
      </c>
    </row>
    <row r="4" s="155" customFormat="1" ht="23" customHeight="1" spans="1:10">
      <c r="A4" s="52" t="s">
        <v>39</v>
      </c>
      <c r="B4" s="53"/>
      <c r="C4" s="53"/>
      <c r="D4" s="54" t="s">
        <v>40</v>
      </c>
      <c r="E4" s="54" t="s">
        <v>70</v>
      </c>
      <c r="F4" s="55" t="s">
        <v>71</v>
      </c>
      <c r="G4" s="55"/>
      <c r="H4" s="55"/>
      <c r="I4" s="75"/>
      <c r="J4" s="76" t="s">
        <v>72</v>
      </c>
    </row>
    <row r="5" s="155" customFormat="1" ht="30.5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73</v>
      </c>
      <c r="G5" s="54" t="s">
        <v>74</v>
      </c>
      <c r="H5" s="54" t="s">
        <v>75</v>
      </c>
      <c r="I5" s="54" t="s">
        <v>76</v>
      </c>
      <c r="J5" s="77"/>
    </row>
    <row r="6" ht="15" customHeight="1" spans="1:10">
      <c r="A6" s="162" t="s">
        <v>45</v>
      </c>
      <c r="B6" s="163" t="s">
        <v>45</v>
      </c>
      <c r="C6" s="163" t="s">
        <v>45</v>
      </c>
      <c r="D6" s="164" t="s">
        <v>45</v>
      </c>
      <c r="E6" s="165">
        <v>1</v>
      </c>
      <c r="F6" s="166">
        <v>2</v>
      </c>
      <c r="G6" s="165">
        <v>3</v>
      </c>
      <c r="H6" s="166">
        <v>4</v>
      </c>
      <c r="I6" s="165">
        <v>5</v>
      </c>
      <c r="J6" s="166">
        <v>6</v>
      </c>
    </row>
    <row r="7" s="156" customFormat="1" ht="25" customHeight="1" spans="1:10">
      <c r="A7" s="87" t="s">
        <v>46</v>
      </c>
      <c r="B7" s="88" t="s">
        <v>47</v>
      </c>
      <c r="C7" s="88" t="s">
        <v>48</v>
      </c>
      <c r="D7" s="89" t="s">
        <v>49</v>
      </c>
      <c r="E7" s="90">
        <f>F7+J7</f>
        <v>152.09</v>
      </c>
      <c r="F7" s="91">
        <f>SUM(G7:I7)</f>
        <v>152.09</v>
      </c>
      <c r="G7" s="92">
        <f>[1]经费支出明细表!$I$6</f>
        <v>152.09</v>
      </c>
      <c r="H7" s="93"/>
      <c r="I7" s="93"/>
      <c r="J7" s="90"/>
    </row>
    <row r="8" s="156" customFormat="1" ht="25" customHeight="1" spans="1:10">
      <c r="A8" s="87" t="s">
        <v>46</v>
      </c>
      <c r="B8" s="88" t="s">
        <v>47</v>
      </c>
      <c r="C8" s="88" t="s">
        <v>50</v>
      </c>
      <c r="D8" s="89" t="s">
        <v>51</v>
      </c>
      <c r="E8" s="90">
        <f t="shared" ref="E8:E17" si="0">F8+J8</f>
        <v>29.28</v>
      </c>
      <c r="F8" s="91">
        <f>SUM(G8:I8)</f>
        <v>29.28</v>
      </c>
      <c r="G8" s="92"/>
      <c r="H8" s="93">
        <f>[1]经费支出明细表!$I$7+[1]经费支出明细表!$I$14</f>
        <v>29.28</v>
      </c>
      <c r="I8" s="93"/>
      <c r="J8" s="90"/>
    </row>
    <row r="9" s="156" customFormat="1" ht="25" customHeight="1" spans="1:10">
      <c r="A9" s="87" t="s">
        <v>46</v>
      </c>
      <c r="B9" s="88" t="s">
        <v>47</v>
      </c>
      <c r="C9" s="88" t="s">
        <v>47</v>
      </c>
      <c r="D9" s="89" t="s">
        <v>52</v>
      </c>
      <c r="E9" s="90">
        <f t="shared" si="0"/>
        <v>59.62</v>
      </c>
      <c r="F9" s="91"/>
      <c r="G9" s="92"/>
      <c r="H9" s="93"/>
      <c r="I9" s="93"/>
      <c r="J9" s="90">
        <f>[1]经费支出明细表!$I$8</f>
        <v>59.62</v>
      </c>
    </row>
    <row r="10" s="156" customFormat="1" ht="25" customHeight="1" spans="1:10">
      <c r="A10" s="87" t="s">
        <v>46</v>
      </c>
      <c r="B10" s="88" t="s">
        <v>47</v>
      </c>
      <c r="C10" s="88" t="s">
        <v>53</v>
      </c>
      <c r="D10" s="89" t="s">
        <v>54</v>
      </c>
      <c r="E10" s="90">
        <f t="shared" si="0"/>
        <v>141</v>
      </c>
      <c r="F10" s="91">
        <f>SUM(G10:I10)</f>
        <v>0</v>
      </c>
      <c r="G10" s="92"/>
      <c r="H10" s="93"/>
      <c r="I10" s="93"/>
      <c r="J10" s="90">
        <f>[1]经费支出明细表!$I$9</f>
        <v>141</v>
      </c>
    </row>
    <row r="11" s="156" customFormat="1" ht="25" customHeight="1" spans="1:10">
      <c r="A11" s="87" t="s">
        <v>46</v>
      </c>
      <c r="B11" s="88" t="s">
        <v>47</v>
      </c>
      <c r="C11" s="88" t="s">
        <v>77</v>
      </c>
      <c r="D11" s="89" t="s">
        <v>78</v>
      </c>
      <c r="E11" s="90">
        <f t="shared" si="0"/>
        <v>0</v>
      </c>
      <c r="F11" s="91"/>
      <c r="G11" s="92"/>
      <c r="H11" s="93"/>
      <c r="I11" s="93"/>
      <c r="J11" s="90">
        <f>[1]经费支出明细表!$I$10</f>
        <v>0</v>
      </c>
    </row>
    <row r="12" s="156" customFormat="1" ht="25" customHeight="1" spans="1:10">
      <c r="A12" s="87" t="s">
        <v>46</v>
      </c>
      <c r="B12" s="88" t="s">
        <v>47</v>
      </c>
      <c r="C12" s="88" t="s">
        <v>55</v>
      </c>
      <c r="D12" s="89" t="s">
        <v>56</v>
      </c>
      <c r="E12" s="90">
        <f t="shared" si="0"/>
        <v>45.24</v>
      </c>
      <c r="F12" s="91"/>
      <c r="G12" s="92"/>
      <c r="H12" s="93"/>
      <c r="I12" s="93"/>
      <c r="J12" s="90">
        <f>[1]经费支出明细表!$I$12+[1]经费支出明细表!$I$13+[1]经费支出明细表!$I$11</f>
        <v>45.24</v>
      </c>
    </row>
    <row r="13" s="156" customFormat="1" ht="25" customHeight="1" spans="1:10">
      <c r="A13" s="87" t="s">
        <v>46</v>
      </c>
      <c r="B13" s="88" t="s">
        <v>47</v>
      </c>
      <c r="C13" s="88" t="s">
        <v>57</v>
      </c>
      <c r="D13" s="89" t="s">
        <v>58</v>
      </c>
      <c r="E13" s="90">
        <f t="shared" si="0"/>
        <v>50.5296</v>
      </c>
      <c r="F13" s="91">
        <f>SUM(G13:I13)</f>
        <v>50.5296</v>
      </c>
      <c r="G13" s="92">
        <f>[1]经费支出明细表!$I$15</f>
        <v>50.5296</v>
      </c>
      <c r="H13" s="93"/>
      <c r="I13" s="93"/>
      <c r="J13" s="90"/>
    </row>
    <row r="14" s="156" customFormat="1" ht="25" customHeight="1" spans="1:10">
      <c r="A14" s="87" t="s">
        <v>59</v>
      </c>
      <c r="B14" s="88" t="s">
        <v>47</v>
      </c>
      <c r="C14" s="88" t="s">
        <v>47</v>
      </c>
      <c r="D14" s="89" t="s">
        <v>60</v>
      </c>
      <c r="E14" s="90">
        <f t="shared" si="0"/>
        <v>47.17</v>
      </c>
      <c r="F14" s="91">
        <f>SUM(G14:I14)</f>
        <v>47.17</v>
      </c>
      <c r="G14" s="92">
        <f>[1]经费支出明细表!$I$16</f>
        <v>47.17</v>
      </c>
      <c r="H14" s="93"/>
      <c r="I14" s="93"/>
      <c r="J14" s="90"/>
    </row>
    <row r="15" s="156" customFormat="1" ht="25" customHeight="1" spans="1:10">
      <c r="A15" s="87" t="s">
        <v>61</v>
      </c>
      <c r="B15" s="88" t="s">
        <v>62</v>
      </c>
      <c r="C15" s="88" t="s">
        <v>48</v>
      </c>
      <c r="D15" s="89" t="s">
        <v>63</v>
      </c>
      <c r="E15" s="90">
        <f t="shared" si="0"/>
        <v>14.68</v>
      </c>
      <c r="F15" s="91">
        <f>SUM(G15:I15)</f>
        <v>14.68</v>
      </c>
      <c r="G15" s="92">
        <f>[1]经费支出明细表!$I$17</f>
        <v>14.68</v>
      </c>
      <c r="H15" s="93"/>
      <c r="I15" s="93"/>
      <c r="J15" s="90"/>
    </row>
    <row r="16" s="156" customFormat="1" ht="25" customHeight="1" spans="1:10">
      <c r="A16" s="87" t="s">
        <v>61</v>
      </c>
      <c r="B16" s="88" t="s">
        <v>62</v>
      </c>
      <c r="C16" s="88" t="s">
        <v>64</v>
      </c>
      <c r="D16" s="89" t="s">
        <v>65</v>
      </c>
      <c r="E16" s="90">
        <f t="shared" si="0"/>
        <v>4.26</v>
      </c>
      <c r="F16" s="91">
        <f>SUM(G16:I16)</f>
        <v>4.26</v>
      </c>
      <c r="G16" s="92">
        <f>[1]经费支出明细表!$I$18</f>
        <v>4.26</v>
      </c>
      <c r="H16" s="93"/>
      <c r="I16" s="93"/>
      <c r="J16" s="90"/>
    </row>
    <row r="17" s="156" customFormat="1" ht="25" customHeight="1" spans="1:10">
      <c r="A17" s="87" t="s">
        <v>66</v>
      </c>
      <c r="B17" s="88" t="s">
        <v>64</v>
      </c>
      <c r="C17" s="88" t="s">
        <v>48</v>
      </c>
      <c r="D17" s="89" t="s">
        <v>67</v>
      </c>
      <c r="E17" s="90">
        <f t="shared" si="0"/>
        <v>28.3</v>
      </c>
      <c r="F17" s="91">
        <f>SUM(G17:I17)</f>
        <v>28.3</v>
      </c>
      <c r="G17" s="92">
        <f>[1]经费支出明细表!$I$19</f>
        <v>28.3</v>
      </c>
      <c r="H17" s="93"/>
      <c r="I17" s="93"/>
      <c r="J17" s="90"/>
    </row>
  </sheetData>
  <sheetProtection formatCells="0" formatColumns="0" formatRows="0"/>
  <sortState ref="A7:J17">
    <sortCondition ref="A7:A17"/>
    <sortCondition ref="B7:B17"/>
    <sortCondition ref="C7:C17"/>
  </sortState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scale="92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showGridLines="0" showZeros="0" workbookViewId="0">
      <selection activeCell="G9" sqref="G9"/>
    </sheetView>
  </sheetViews>
  <sheetFormatPr defaultColWidth="7.25" defaultRowHeight="11.25"/>
  <cols>
    <col min="1" max="1" width="4.08333333333333" style="99" customWidth="1"/>
    <col min="2" max="2" width="20.5833333333333" style="99" customWidth="1"/>
    <col min="3" max="3" width="11" style="100" customWidth="1"/>
    <col min="4" max="4" width="19.5833333333333" style="100" customWidth="1"/>
    <col min="5" max="10" width="8.25" style="100" customWidth="1"/>
    <col min="11" max="11" width="4.75" style="100" customWidth="1"/>
    <col min="12" max="12" width="6.875" style="100" customWidth="1"/>
    <col min="13" max="16384" width="7.25" style="100"/>
  </cols>
  <sheetData>
    <row r="1" s="95" customFormat="1" ht="17" customHeight="1" spans="1:10">
      <c r="A1" s="101" t="s">
        <v>79</v>
      </c>
      <c r="B1" s="101"/>
      <c r="C1" s="102"/>
      <c r="D1" s="103"/>
      <c r="E1" s="104"/>
      <c r="F1" s="104"/>
      <c r="G1" s="104"/>
      <c r="H1" s="105"/>
      <c r="I1" s="104"/>
      <c r="J1" s="147"/>
    </row>
    <row r="2" ht="26" customHeight="1" spans="1:12">
      <c r="A2" s="106" t="s">
        <v>80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11" customHeight="1" spans="1:12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48" t="s">
        <v>3</v>
      </c>
      <c r="L3" s="148"/>
    </row>
    <row r="4" s="96" customFormat="1" ht="16.5" customHeight="1" spans="1:12">
      <c r="A4" s="110" t="s">
        <v>81</v>
      </c>
      <c r="B4" s="111"/>
      <c r="C4" s="112"/>
      <c r="D4" s="113" t="s">
        <v>5</v>
      </c>
      <c r="E4" s="114"/>
      <c r="F4" s="113"/>
      <c r="G4" s="113"/>
      <c r="H4" s="113"/>
      <c r="I4" s="113"/>
      <c r="J4" s="113"/>
      <c r="K4" s="113"/>
      <c r="L4" s="113"/>
    </row>
    <row r="5" s="96" customFormat="1" ht="15.65" customHeight="1" spans="1:12">
      <c r="A5" s="115" t="s">
        <v>82</v>
      </c>
      <c r="B5" s="116"/>
      <c r="C5" s="117" t="s">
        <v>7</v>
      </c>
      <c r="D5" s="117" t="s">
        <v>83</v>
      </c>
      <c r="E5" s="118" t="s">
        <v>9</v>
      </c>
      <c r="F5" s="119" t="s">
        <v>84</v>
      </c>
      <c r="G5" s="119"/>
      <c r="H5" s="119"/>
      <c r="I5" s="119"/>
      <c r="J5" s="119"/>
      <c r="K5" s="119"/>
      <c r="L5" s="119"/>
    </row>
    <row r="6" s="96" customFormat="1" ht="15" customHeight="1" spans="1:12">
      <c r="A6" s="120"/>
      <c r="B6" s="121"/>
      <c r="C6" s="122"/>
      <c r="D6" s="117"/>
      <c r="E6" s="118"/>
      <c r="F6" s="123" t="s">
        <v>11</v>
      </c>
      <c r="G6" s="124"/>
      <c r="H6" s="124"/>
      <c r="I6" s="124"/>
      <c r="J6" s="124"/>
      <c r="K6" s="149"/>
      <c r="L6" s="150" t="s">
        <v>12</v>
      </c>
    </row>
    <row r="7" s="96" customFormat="1" ht="41" customHeight="1" spans="1:15">
      <c r="A7" s="125"/>
      <c r="B7" s="126"/>
      <c r="C7" s="122"/>
      <c r="D7" s="117"/>
      <c r="E7" s="118"/>
      <c r="F7" s="127" t="s">
        <v>73</v>
      </c>
      <c r="G7" s="128" t="s">
        <v>85</v>
      </c>
      <c r="H7" s="129" t="s">
        <v>86</v>
      </c>
      <c r="I7" s="129" t="s">
        <v>87</v>
      </c>
      <c r="J7" s="151" t="s">
        <v>88</v>
      </c>
      <c r="K7" s="152" t="s">
        <v>15</v>
      </c>
      <c r="L7" s="153"/>
      <c r="O7" s="154"/>
    </row>
    <row r="8" s="97" customFormat="1" ht="19" customHeight="1" spans="1:12">
      <c r="A8" s="130" t="s">
        <v>11</v>
      </c>
      <c r="B8" s="131" t="s">
        <v>85</v>
      </c>
      <c r="C8" s="132">
        <f>E23</f>
        <v>572.1696</v>
      </c>
      <c r="D8" s="133" t="s">
        <v>89</v>
      </c>
      <c r="E8" s="134">
        <f>F8+L8</f>
        <v>477.7596</v>
      </c>
      <c r="F8" s="134">
        <f>G8</f>
        <v>477.7596</v>
      </c>
      <c r="G8" s="134">
        <f>[1]经费支出明细表!$I$6+[1]经费支出明细表!$I$7+[1]经费支出明细表!$I$8+[1]经费支出明细表!$I$9+[1]经费支出明细表!$I$11+[1]经费支出明细表!$I$12+[1]经费支出明细表!$I$13+[1]经费支出明细表!$I$14+[1]经费支出明细表!$I$15</f>
        <v>477.7596</v>
      </c>
      <c r="H8" s="134"/>
      <c r="I8" s="134">
        <v>0</v>
      </c>
      <c r="J8" s="134">
        <v>0</v>
      </c>
      <c r="K8" s="134">
        <v>0</v>
      </c>
      <c r="L8" s="134">
        <v>0</v>
      </c>
    </row>
    <row r="9" s="97" customFormat="1" ht="19" customHeight="1" spans="1:12">
      <c r="A9" s="135"/>
      <c r="B9" s="131" t="s">
        <v>86</v>
      </c>
      <c r="C9" s="132"/>
      <c r="D9" s="136" t="s">
        <v>90</v>
      </c>
      <c r="E9" s="134">
        <f t="shared" ref="E9:E23" si="0">F9+L9</f>
        <v>0</v>
      </c>
      <c r="F9" s="134">
        <f t="shared" ref="F9:F23" si="1">G9</f>
        <v>0</v>
      </c>
      <c r="G9" s="137"/>
      <c r="H9" s="137"/>
      <c r="I9" s="137">
        <v>0</v>
      </c>
      <c r="J9" s="137">
        <v>0</v>
      </c>
      <c r="K9" s="137">
        <v>0</v>
      </c>
      <c r="L9" s="137">
        <v>0</v>
      </c>
    </row>
    <row r="10" s="97" customFormat="1" ht="19" customHeight="1" spans="1:12">
      <c r="A10" s="135"/>
      <c r="B10" s="131" t="s">
        <v>87</v>
      </c>
      <c r="C10" s="132">
        <v>0</v>
      </c>
      <c r="D10" s="136" t="s">
        <v>91</v>
      </c>
      <c r="E10" s="134">
        <f t="shared" si="0"/>
        <v>0</v>
      </c>
      <c r="F10" s="134">
        <f t="shared" si="1"/>
        <v>0</v>
      </c>
      <c r="G10" s="137"/>
      <c r="H10" s="137"/>
      <c r="I10" s="137">
        <v>0</v>
      </c>
      <c r="J10" s="137">
        <v>0</v>
      </c>
      <c r="K10" s="137">
        <v>0</v>
      </c>
      <c r="L10" s="137">
        <v>0</v>
      </c>
    </row>
    <row r="11" s="97" customFormat="1" ht="19" customHeight="1" spans="1:12">
      <c r="A11" s="135"/>
      <c r="B11" s="131" t="s">
        <v>88</v>
      </c>
      <c r="C11" s="132">
        <v>0</v>
      </c>
      <c r="D11" s="136" t="s">
        <v>92</v>
      </c>
      <c r="E11" s="134">
        <f t="shared" si="0"/>
        <v>0</v>
      </c>
      <c r="F11" s="134">
        <f t="shared" si="1"/>
        <v>0</v>
      </c>
      <c r="G11" s="137"/>
      <c r="H11" s="137"/>
      <c r="I11" s="137">
        <v>0</v>
      </c>
      <c r="J11" s="137">
        <v>0</v>
      </c>
      <c r="K11" s="137">
        <v>0</v>
      </c>
      <c r="L11" s="137">
        <v>0</v>
      </c>
    </row>
    <row r="12" s="97" customFormat="1" ht="19" customHeight="1" spans="1:12">
      <c r="A12" s="135"/>
      <c r="B12" s="131" t="s">
        <v>15</v>
      </c>
      <c r="C12" s="132">
        <v>0</v>
      </c>
      <c r="D12" s="136" t="s">
        <v>93</v>
      </c>
      <c r="E12" s="134">
        <f t="shared" si="0"/>
        <v>0</v>
      </c>
      <c r="F12" s="134">
        <f t="shared" si="1"/>
        <v>0</v>
      </c>
      <c r="G12" s="137"/>
      <c r="H12" s="137"/>
      <c r="I12" s="137">
        <v>0</v>
      </c>
      <c r="J12" s="137">
        <v>0</v>
      </c>
      <c r="K12" s="137">
        <v>0</v>
      </c>
      <c r="L12" s="137">
        <v>0</v>
      </c>
    </row>
    <row r="13" s="97" customFormat="1" ht="19" customHeight="1" spans="1:12">
      <c r="A13" s="131" t="s">
        <v>12</v>
      </c>
      <c r="B13" s="131"/>
      <c r="C13" s="132">
        <v>0</v>
      </c>
      <c r="D13" s="136" t="s">
        <v>94</v>
      </c>
      <c r="E13" s="134">
        <f t="shared" si="0"/>
        <v>47.17</v>
      </c>
      <c r="F13" s="134">
        <f t="shared" si="1"/>
        <v>47.17</v>
      </c>
      <c r="G13" s="137">
        <f>[1]经费支出明细表!$I$16</f>
        <v>47.17</v>
      </c>
      <c r="H13" s="137"/>
      <c r="I13" s="137">
        <v>0</v>
      </c>
      <c r="J13" s="137">
        <v>0</v>
      </c>
      <c r="K13" s="137">
        <v>0</v>
      </c>
      <c r="L13" s="137">
        <v>0</v>
      </c>
    </row>
    <row r="14" s="97" customFormat="1" ht="19" customHeight="1" spans="1:12">
      <c r="A14" s="131"/>
      <c r="B14" s="131"/>
      <c r="C14" s="138"/>
      <c r="D14" s="136" t="s">
        <v>95</v>
      </c>
      <c r="E14" s="134">
        <f t="shared" si="0"/>
        <v>18.94</v>
      </c>
      <c r="F14" s="134">
        <f t="shared" si="1"/>
        <v>18.94</v>
      </c>
      <c r="G14" s="137">
        <f>[1]经费支出明细表!$I$17+[1]经费支出明细表!$I$18</f>
        <v>18.94</v>
      </c>
      <c r="H14" s="137"/>
      <c r="I14" s="137"/>
      <c r="J14" s="137"/>
      <c r="K14" s="137"/>
      <c r="L14" s="137"/>
    </row>
    <row r="15" s="97" customFormat="1" ht="19" customHeight="1" spans="1:12">
      <c r="A15" s="131"/>
      <c r="B15" s="131"/>
      <c r="C15" s="138"/>
      <c r="D15" s="136" t="s">
        <v>96</v>
      </c>
      <c r="E15" s="134">
        <f t="shared" si="0"/>
        <v>0</v>
      </c>
      <c r="F15" s="134">
        <f t="shared" si="1"/>
        <v>0</v>
      </c>
      <c r="G15" s="137"/>
      <c r="H15" s="137"/>
      <c r="I15" s="137"/>
      <c r="J15" s="137"/>
      <c r="K15" s="137"/>
      <c r="L15" s="137"/>
    </row>
    <row r="16" s="97" customFormat="1" ht="19" customHeight="1" spans="1:12">
      <c r="A16" s="131"/>
      <c r="B16" s="131"/>
      <c r="C16" s="138"/>
      <c r="D16" s="136" t="s">
        <v>97</v>
      </c>
      <c r="E16" s="134">
        <f t="shared" si="0"/>
        <v>0</v>
      </c>
      <c r="F16" s="134">
        <f t="shared" si="1"/>
        <v>0</v>
      </c>
      <c r="G16" s="137"/>
      <c r="H16" s="137"/>
      <c r="I16" s="137"/>
      <c r="J16" s="137"/>
      <c r="K16" s="137"/>
      <c r="L16" s="137"/>
    </row>
    <row r="17" s="97" customFormat="1" ht="19" customHeight="1" spans="1:12">
      <c r="A17" s="131"/>
      <c r="B17" s="131"/>
      <c r="C17" s="138"/>
      <c r="D17" s="136" t="s">
        <v>98</v>
      </c>
      <c r="E17" s="134">
        <f t="shared" si="0"/>
        <v>0</v>
      </c>
      <c r="F17" s="134">
        <f t="shared" si="1"/>
        <v>0</v>
      </c>
      <c r="G17" s="137"/>
      <c r="H17" s="137"/>
      <c r="I17" s="137"/>
      <c r="J17" s="137"/>
      <c r="K17" s="137"/>
      <c r="L17" s="137"/>
    </row>
    <row r="18" s="97" customFormat="1" ht="19" customHeight="1" spans="1:12">
      <c r="A18" s="131"/>
      <c r="B18" s="131"/>
      <c r="C18" s="138"/>
      <c r="D18" s="136" t="s">
        <v>99</v>
      </c>
      <c r="E18" s="134">
        <f t="shared" si="0"/>
        <v>0</v>
      </c>
      <c r="F18" s="134">
        <f t="shared" si="1"/>
        <v>0</v>
      </c>
      <c r="G18" s="137"/>
      <c r="H18" s="137"/>
      <c r="I18" s="137"/>
      <c r="J18" s="137"/>
      <c r="K18" s="137"/>
      <c r="L18" s="137"/>
    </row>
    <row r="19" s="97" customFormat="1" ht="19" customHeight="1" spans="1:12">
      <c r="A19" s="131"/>
      <c r="B19" s="131"/>
      <c r="C19" s="138"/>
      <c r="D19" s="136" t="s">
        <v>100</v>
      </c>
      <c r="E19" s="134">
        <f t="shared" si="0"/>
        <v>0</v>
      </c>
      <c r="F19" s="134">
        <f t="shared" si="1"/>
        <v>0</v>
      </c>
      <c r="G19" s="137"/>
      <c r="H19" s="137"/>
      <c r="I19" s="137">
        <v>0</v>
      </c>
      <c r="J19" s="137">
        <v>0</v>
      </c>
      <c r="K19" s="137">
        <v>0</v>
      </c>
      <c r="L19" s="137">
        <v>0</v>
      </c>
    </row>
    <row r="20" s="97" customFormat="1" ht="19" customHeight="1" spans="1:12">
      <c r="A20" s="131"/>
      <c r="B20" s="131"/>
      <c r="C20" s="138"/>
      <c r="D20" s="133" t="s">
        <v>101</v>
      </c>
      <c r="E20" s="134">
        <f t="shared" si="0"/>
        <v>0</v>
      </c>
      <c r="F20" s="134">
        <f t="shared" si="1"/>
        <v>0</v>
      </c>
      <c r="G20" s="137"/>
      <c r="H20" s="137"/>
      <c r="I20" s="137">
        <v>0</v>
      </c>
      <c r="J20" s="137">
        <v>0</v>
      </c>
      <c r="K20" s="137">
        <v>0</v>
      </c>
      <c r="L20" s="137">
        <v>0</v>
      </c>
    </row>
    <row r="21" s="97" customFormat="1" ht="19" customHeight="1" spans="1:12">
      <c r="A21" s="139"/>
      <c r="B21" s="140"/>
      <c r="C21" s="141"/>
      <c r="D21" s="136" t="s">
        <v>102</v>
      </c>
      <c r="E21" s="134">
        <f t="shared" si="0"/>
        <v>28.3</v>
      </c>
      <c r="F21" s="134">
        <f t="shared" si="1"/>
        <v>28.3</v>
      </c>
      <c r="G21" s="134">
        <f>[1]经费支出明细表!$I$19</f>
        <v>28.3</v>
      </c>
      <c r="H21" s="142">
        <v>0</v>
      </c>
      <c r="I21" s="134">
        <v>0</v>
      </c>
      <c r="J21" s="134">
        <v>0</v>
      </c>
      <c r="K21" s="134">
        <v>0</v>
      </c>
      <c r="L21" s="134">
        <v>0</v>
      </c>
    </row>
    <row r="22" s="97" customFormat="1" ht="19" customHeight="1" spans="1:12">
      <c r="A22" s="139"/>
      <c r="B22" s="140"/>
      <c r="C22" s="141"/>
      <c r="D22" s="136" t="s">
        <v>103</v>
      </c>
      <c r="E22" s="134">
        <f t="shared" si="0"/>
        <v>0</v>
      </c>
      <c r="F22" s="134">
        <f t="shared" si="1"/>
        <v>0</v>
      </c>
      <c r="G22" s="134"/>
      <c r="H22" s="142"/>
      <c r="I22" s="134">
        <v>0</v>
      </c>
      <c r="J22" s="134">
        <v>0</v>
      </c>
      <c r="K22" s="134">
        <v>0</v>
      </c>
      <c r="L22" s="134">
        <v>0</v>
      </c>
    </row>
    <row r="23" s="97" customFormat="1" ht="22.5" customHeight="1" spans="1:12">
      <c r="A23" s="143" t="s">
        <v>35</v>
      </c>
      <c r="B23" s="144"/>
      <c r="C23" s="142">
        <f>E23</f>
        <v>572.1696</v>
      </c>
      <c r="D23" s="145" t="s">
        <v>36</v>
      </c>
      <c r="E23" s="134">
        <f t="shared" si="0"/>
        <v>572.1696</v>
      </c>
      <c r="F23" s="134">
        <f t="shared" si="1"/>
        <v>572.1696</v>
      </c>
      <c r="G23" s="134">
        <f>SUM(G8:G22)</f>
        <v>572.1696</v>
      </c>
      <c r="H23" s="134"/>
      <c r="I23" s="134">
        <v>0</v>
      </c>
      <c r="J23" s="134">
        <v>0</v>
      </c>
      <c r="K23" s="134">
        <v>0</v>
      </c>
      <c r="L23" s="134">
        <v>0</v>
      </c>
    </row>
    <row r="24" s="98" customFormat="1" ht="14.25" spans="1:4">
      <c r="A24" s="146"/>
      <c r="B24" s="146"/>
      <c r="D24"/>
    </row>
    <row r="25" s="98" customFormat="1" ht="14.25" spans="1:2">
      <c r="A25" s="146"/>
      <c r="B25" s="146"/>
    </row>
    <row r="26" s="98" customFormat="1" ht="14.25" spans="1:2">
      <c r="A26" s="146"/>
      <c r="B26" s="146"/>
    </row>
    <row r="27" s="98" customFormat="1" ht="14.25" spans="1:2">
      <c r="A27" s="146"/>
      <c r="B27" s="146"/>
    </row>
    <row r="28" s="98" customFormat="1" ht="14.25" spans="1:2">
      <c r="A28" s="146"/>
      <c r="B28" s="146"/>
    </row>
    <row r="29" s="98" customFormat="1" ht="14.25" spans="1:2">
      <c r="A29" s="146"/>
      <c r="B29" s="146"/>
    </row>
    <row r="30" s="98" customFormat="1" ht="14.25" spans="1:2">
      <c r="A30" s="146"/>
      <c r="B30" s="146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scale="84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showGridLines="0" showZeros="0" workbookViewId="0">
      <selection activeCell="E7" sqref="E7:E17"/>
    </sheetView>
  </sheetViews>
  <sheetFormatPr defaultColWidth="7.25" defaultRowHeight="11.25"/>
  <cols>
    <col min="1" max="3" width="6.25" style="44" customWidth="1"/>
    <col min="4" max="4" width="22.5" style="44" customWidth="1"/>
    <col min="5" max="5" width="12.75" style="44" customWidth="1"/>
    <col min="6" max="10" width="12.6666666666667" style="44" customWidth="1"/>
    <col min="11" max="242" width="7.25" style="44" customWidth="1"/>
    <col min="243" max="16384" width="7.25" style="44"/>
  </cols>
  <sheetData>
    <row r="1" ht="25.5" customHeight="1" spans="1:10">
      <c r="A1" s="4" t="s">
        <v>104</v>
      </c>
      <c r="B1" s="4"/>
      <c r="C1" s="45"/>
      <c r="D1" s="46"/>
      <c r="E1" s="47"/>
      <c r="F1" s="48"/>
      <c r="G1" s="48"/>
      <c r="H1" s="48"/>
      <c r="I1" s="73"/>
      <c r="J1" s="48"/>
    </row>
    <row r="2" ht="25.5" customHeight="1" spans="1:10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</row>
    <row r="3" ht="25.5" customHeight="1" spans="1:10">
      <c r="A3" s="50"/>
      <c r="B3" s="81"/>
      <c r="C3" s="81"/>
      <c r="D3" s="81"/>
      <c r="E3" s="81"/>
      <c r="F3" s="48"/>
      <c r="G3" s="51"/>
      <c r="H3" s="51"/>
      <c r="I3" s="51"/>
      <c r="J3" s="74" t="s">
        <v>3</v>
      </c>
    </row>
    <row r="4" s="78" customFormat="1" ht="23" customHeight="1" spans="1:10">
      <c r="A4" s="52" t="s">
        <v>39</v>
      </c>
      <c r="B4" s="53"/>
      <c r="C4" s="53"/>
      <c r="D4" s="54" t="s">
        <v>40</v>
      </c>
      <c r="E4" s="54" t="s">
        <v>70</v>
      </c>
      <c r="F4" s="55" t="s">
        <v>71</v>
      </c>
      <c r="G4" s="55"/>
      <c r="H4" s="55"/>
      <c r="I4" s="75"/>
      <c r="J4" s="76" t="s">
        <v>72</v>
      </c>
    </row>
    <row r="5" s="78" customFormat="1" ht="30.5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73</v>
      </c>
      <c r="G5" s="54" t="s">
        <v>74</v>
      </c>
      <c r="H5" s="54" t="s">
        <v>75</v>
      </c>
      <c r="I5" s="54" t="s">
        <v>76</v>
      </c>
      <c r="J5" s="77"/>
    </row>
    <row r="6" s="79" customFormat="1" ht="15" customHeight="1" spans="1:10">
      <c r="A6" s="82" t="s">
        <v>45</v>
      </c>
      <c r="B6" s="83" t="s">
        <v>45</v>
      </c>
      <c r="C6" s="83" t="s">
        <v>45</v>
      </c>
      <c r="D6" s="84" t="s">
        <v>45</v>
      </c>
      <c r="E6" s="85" t="s">
        <v>45</v>
      </c>
      <c r="F6" s="84">
        <v>1</v>
      </c>
      <c r="G6" s="86">
        <v>2</v>
      </c>
      <c r="H6" s="86">
        <v>3</v>
      </c>
      <c r="I6" s="86">
        <v>4</v>
      </c>
      <c r="J6" s="86">
        <v>5</v>
      </c>
    </row>
    <row r="7" s="80" customFormat="1" ht="23" customHeight="1" spans="1:10">
      <c r="A7" s="87" t="s">
        <v>46</v>
      </c>
      <c r="B7" s="88" t="s">
        <v>47</v>
      </c>
      <c r="C7" s="88" t="s">
        <v>48</v>
      </c>
      <c r="D7" s="89" t="s">
        <v>49</v>
      </c>
      <c r="E7" s="90">
        <f>F7+J7</f>
        <v>152.09</v>
      </c>
      <c r="F7" s="91">
        <f>G7+H7+I7</f>
        <v>152.09</v>
      </c>
      <c r="G7" s="92">
        <f>[1]经费支出明细表!$I$6</f>
        <v>152.09</v>
      </c>
      <c r="H7" s="93"/>
      <c r="I7" s="93"/>
      <c r="J7" s="90"/>
    </row>
    <row r="8" s="79" customFormat="1" ht="23" customHeight="1" spans="1:10">
      <c r="A8" s="87" t="s">
        <v>46</v>
      </c>
      <c r="B8" s="88" t="s">
        <v>47</v>
      </c>
      <c r="C8" s="88" t="s">
        <v>50</v>
      </c>
      <c r="D8" s="89" t="s">
        <v>51</v>
      </c>
      <c r="E8" s="90">
        <f t="shared" ref="E8:E17" si="0">F8+J8</f>
        <v>29.28</v>
      </c>
      <c r="F8" s="91">
        <f>G8+H8+I8</f>
        <v>29.28</v>
      </c>
      <c r="G8" s="92"/>
      <c r="H8" s="93">
        <f>[1]经费支出明细表!$I$7+[1]经费支出明细表!$I$14</f>
        <v>29.28</v>
      </c>
      <c r="I8" s="93"/>
      <c r="J8" s="90"/>
    </row>
    <row r="9" s="79" customFormat="1" ht="23" customHeight="1" spans="1:10">
      <c r="A9" s="87" t="s">
        <v>46</v>
      </c>
      <c r="B9" s="88" t="s">
        <v>47</v>
      </c>
      <c r="C9" s="88" t="s">
        <v>47</v>
      </c>
      <c r="D9" s="89" t="s">
        <v>52</v>
      </c>
      <c r="E9" s="90">
        <f t="shared" si="0"/>
        <v>59.62</v>
      </c>
      <c r="F9" s="91">
        <f>G9+H9+I9</f>
        <v>0</v>
      </c>
      <c r="G9" s="92"/>
      <c r="H9" s="93"/>
      <c r="I9" s="93"/>
      <c r="J9" s="90">
        <f>[1]经费支出明细表!$I$8</f>
        <v>59.62</v>
      </c>
    </row>
    <row r="10" s="79" customFormat="1" ht="23" customHeight="1" spans="1:10">
      <c r="A10" s="87" t="s">
        <v>46</v>
      </c>
      <c r="B10" s="88" t="s">
        <v>47</v>
      </c>
      <c r="C10" s="88" t="s">
        <v>53</v>
      </c>
      <c r="D10" s="89" t="s">
        <v>54</v>
      </c>
      <c r="E10" s="90">
        <f t="shared" si="0"/>
        <v>141</v>
      </c>
      <c r="F10" s="91">
        <f>G10+H10+I10</f>
        <v>0</v>
      </c>
      <c r="G10" s="92"/>
      <c r="H10" s="93"/>
      <c r="I10" s="93"/>
      <c r="J10" s="90">
        <f>[1]经费支出明细表!$I$9</f>
        <v>141</v>
      </c>
    </row>
    <row r="11" s="79" customFormat="1" ht="23" customHeight="1" spans="1:10">
      <c r="A11" s="87" t="s">
        <v>46</v>
      </c>
      <c r="B11" s="88" t="s">
        <v>47</v>
      </c>
      <c r="C11" s="88" t="s">
        <v>77</v>
      </c>
      <c r="D11" s="89" t="s">
        <v>78</v>
      </c>
      <c r="E11" s="90">
        <f t="shared" si="0"/>
        <v>0</v>
      </c>
      <c r="F11" s="91">
        <f t="shared" ref="F8:F17" si="1">G11+H11+I11</f>
        <v>0</v>
      </c>
      <c r="G11" s="92"/>
      <c r="H11" s="93"/>
      <c r="I11" s="93"/>
      <c r="J11" s="90"/>
    </row>
    <row r="12" s="79" customFormat="1" ht="23" customHeight="1" spans="1:10">
      <c r="A12" s="87" t="s">
        <v>46</v>
      </c>
      <c r="B12" s="88" t="s">
        <v>47</v>
      </c>
      <c r="C12" s="88" t="s">
        <v>55</v>
      </c>
      <c r="D12" s="89" t="s">
        <v>56</v>
      </c>
      <c r="E12" s="90">
        <f t="shared" si="0"/>
        <v>45.24</v>
      </c>
      <c r="F12" s="91">
        <f t="shared" si="1"/>
        <v>0</v>
      </c>
      <c r="G12" s="92"/>
      <c r="H12" s="93"/>
      <c r="I12" s="93"/>
      <c r="J12" s="90">
        <f>[1]经费支出明细表!$I$11+[1]经费支出明细表!$I$12+[1]经费支出明细表!$I$13</f>
        <v>45.24</v>
      </c>
    </row>
    <row r="13" s="79" customFormat="1" ht="23" customHeight="1" spans="1:10">
      <c r="A13" s="87" t="s">
        <v>46</v>
      </c>
      <c r="B13" s="88" t="s">
        <v>47</v>
      </c>
      <c r="C13" s="88" t="s">
        <v>57</v>
      </c>
      <c r="D13" s="89" t="s">
        <v>58</v>
      </c>
      <c r="E13" s="90">
        <f t="shared" si="0"/>
        <v>50.5296</v>
      </c>
      <c r="F13" s="91">
        <f t="shared" si="1"/>
        <v>50.5296</v>
      </c>
      <c r="G13" s="92">
        <f>[1]经费支出明细表!$I$15</f>
        <v>50.5296</v>
      </c>
      <c r="H13" s="93"/>
      <c r="I13" s="93"/>
      <c r="J13" s="90"/>
    </row>
    <row r="14" s="79" customFormat="1" ht="23" customHeight="1" spans="1:10">
      <c r="A14" s="87" t="s">
        <v>59</v>
      </c>
      <c r="B14" s="88" t="s">
        <v>47</v>
      </c>
      <c r="C14" s="88" t="s">
        <v>47</v>
      </c>
      <c r="D14" s="94" t="s">
        <v>60</v>
      </c>
      <c r="E14" s="90">
        <f t="shared" si="0"/>
        <v>47.17</v>
      </c>
      <c r="F14" s="91">
        <f t="shared" si="1"/>
        <v>47.17</v>
      </c>
      <c r="G14" s="92">
        <f>[1]经费支出明细表!$I$16</f>
        <v>47.17</v>
      </c>
      <c r="H14" s="93"/>
      <c r="I14" s="93"/>
      <c r="J14" s="90"/>
    </row>
    <row r="15" s="79" customFormat="1" ht="23" customHeight="1" spans="1:10">
      <c r="A15" s="87" t="s">
        <v>61</v>
      </c>
      <c r="B15" s="88" t="s">
        <v>62</v>
      </c>
      <c r="C15" s="88" t="s">
        <v>48</v>
      </c>
      <c r="D15" s="89" t="s">
        <v>63</v>
      </c>
      <c r="E15" s="90">
        <f t="shared" si="0"/>
        <v>14.68</v>
      </c>
      <c r="F15" s="91">
        <f t="shared" si="1"/>
        <v>14.68</v>
      </c>
      <c r="G15" s="92">
        <f>[1]经费支出明细表!$I$17</f>
        <v>14.68</v>
      </c>
      <c r="H15" s="93"/>
      <c r="I15" s="93"/>
      <c r="J15" s="90"/>
    </row>
    <row r="16" s="79" customFormat="1" ht="23" customHeight="1" spans="1:10">
      <c r="A16" s="87" t="s">
        <v>61</v>
      </c>
      <c r="B16" s="88" t="s">
        <v>62</v>
      </c>
      <c r="C16" s="88" t="s">
        <v>64</v>
      </c>
      <c r="D16" s="89" t="s">
        <v>65</v>
      </c>
      <c r="E16" s="90">
        <f t="shared" si="0"/>
        <v>4.26</v>
      </c>
      <c r="F16" s="91">
        <f t="shared" si="1"/>
        <v>4.26</v>
      </c>
      <c r="G16" s="92">
        <f>[1]经费支出明细表!$I$18</f>
        <v>4.26</v>
      </c>
      <c r="H16" s="93"/>
      <c r="I16" s="93"/>
      <c r="J16" s="90"/>
    </row>
    <row r="17" s="79" customFormat="1" ht="23" customHeight="1" spans="1:10">
      <c r="A17" s="87" t="s">
        <v>66</v>
      </c>
      <c r="B17" s="88" t="s">
        <v>64</v>
      </c>
      <c r="C17" s="88" t="s">
        <v>48</v>
      </c>
      <c r="D17" s="89" t="s">
        <v>67</v>
      </c>
      <c r="E17" s="90">
        <f t="shared" si="0"/>
        <v>28.3</v>
      </c>
      <c r="F17" s="91">
        <f t="shared" si="1"/>
        <v>28.3</v>
      </c>
      <c r="G17" s="92">
        <f>[1]经费支出明细表!$I$19</f>
        <v>28.3</v>
      </c>
      <c r="H17" s="93"/>
      <c r="I17" s="93"/>
      <c r="J17" s="90"/>
    </row>
    <row r="18" s="79" customFormat="1" ht="14.25"/>
    <row r="19" s="79" customFormat="1" ht="14.25"/>
    <row r="20" s="79" customFormat="1" ht="14.25"/>
    <row r="21" s="79" customFormat="1" ht="14.25"/>
  </sheetData>
  <sheetProtection formatCells="0" formatColumns="0" formatRows="0"/>
  <sortState ref="A7:J17">
    <sortCondition ref="A7:A17"/>
    <sortCondition ref="B7:B17"/>
    <sortCondition ref="C7:C17"/>
  </sortState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scale="9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GridLines="0" showZeros="0" workbookViewId="0">
      <selection activeCell="G9" sqref="G9"/>
    </sheetView>
  </sheetViews>
  <sheetFormatPr defaultColWidth="7.25" defaultRowHeight="11.25"/>
  <cols>
    <col min="1" max="3" width="6.25" style="44" customWidth="1"/>
    <col min="4" max="4" width="22.1666666666667" style="44" customWidth="1"/>
    <col min="5" max="5" width="14.6666666666667" style="44" customWidth="1"/>
    <col min="6" max="10" width="12.6666666666667" style="44" customWidth="1"/>
    <col min="11" max="242" width="7.25" style="44" customWidth="1"/>
    <col min="243" max="16384" width="7.25" style="44"/>
  </cols>
  <sheetData>
    <row r="1" ht="25.5" customHeight="1" spans="1:10">
      <c r="A1" s="4" t="s">
        <v>106</v>
      </c>
      <c r="B1" s="4"/>
      <c r="C1" s="45"/>
      <c r="D1" s="46"/>
      <c r="E1" s="47"/>
      <c r="F1" s="48"/>
      <c r="G1" s="48"/>
      <c r="H1" s="48"/>
      <c r="I1" s="73"/>
      <c r="J1" s="48"/>
    </row>
    <row r="2" ht="25.5" customHeight="1" spans="1:10">
      <c r="A2" s="49" t="s">
        <v>107</v>
      </c>
      <c r="B2" s="49"/>
      <c r="C2" s="49"/>
      <c r="D2" s="49"/>
      <c r="E2" s="49"/>
      <c r="F2" s="49"/>
      <c r="G2" s="49"/>
      <c r="H2" s="49"/>
      <c r="I2" s="49"/>
      <c r="J2" s="49"/>
    </row>
    <row r="3" ht="25.5" customHeight="1" spans="1:10">
      <c r="A3" s="50"/>
      <c r="B3" s="50"/>
      <c r="C3" s="50"/>
      <c r="D3" s="50"/>
      <c r="E3" s="50"/>
      <c r="F3" s="48"/>
      <c r="G3" s="51"/>
      <c r="H3" s="51"/>
      <c r="I3" s="51"/>
      <c r="J3" s="74" t="s">
        <v>3</v>
      </c>
    </row>
    <row r="4" s="41" customFormat="1" ht="23" customHeight="1" spans="1:10">
      <c r="A4" s="52" t="s">
        <v>39</v>
      </c>
      <c r="B4" s="53"/>
      <c r="C4" s="53"/>
      <c r="D4" s="54" t="s">
        <v>40</v>
      </c>
      <c r="E4" s="54" t="s">
        <v>70</v>
      </c>
      <c r="F4" s="55" t="s">
        <v>71</v>
      </c>
      <c r="G4" s="55"/>
      <c r="H4" s="55"/>
      <c r="I4" s="75"/>
      <c r="J4" s="76" t="s">
        <v>72</v>
      </c>
    </row>
    <row r="5" s="41" customFormat="1" ht="30.5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73</v>
      </c>
      <c r="G5" s="54" t="s">
        <v>74</v>
      </c>
      <c r="H5" s="54" t="s">
        <v>75</v>
      </c>
      <c r="I5" s="54" t="s">
        <v>76</v>
      </c>
      <c r="J5" s="77"/>
    </row>
    <row r="6" s="42" customFormat="1" ht="15" customHeight="1" spans="1:10">
      <c r="A6" s="59" t="s">
        <v>45</v>
      </c>
      <c r="B6" s="60" t="s">
        <v>45</v>
      </c>
      <c r="C6" s="60" t="s">
        <v>45</v>
      </c>
      <c r="D6" s="61" t="s">
        <v>45</v>
      </c>
      <c r="E6" s="62" t="s">
        <v>45</v>
      </c>
      <c r="F6" s="61">
        <v>1</v>
      </c>
      <c r="G6" s="63">
        <v>2</v>
      </c>
      <c r="H6" s="63">
        <v>3</v>
      </c>
      <c r="I6" s="63">
        <v>4</v>
      </c>
      <c r="J6" s="63">
        <v>5</v>
      </c>
    </row>
    <row r="7" s="43" customFormat="1" ht="23" customHeight="1" spans="1:10">
      <c r="A7" s="64"/>
      <c r="B7" s="64"/>
      <c r="C7" s="64"/>
      <c r="D7" s="65"/>
      <c r="E7" s="65">
        <f>F7+J7</f>
        <v>0</v>
      </c>
      <c r="F7" s="66">
        <f>G7+H7+I7</f>
        <v>0</v>
      </c>
      <c r="G7" s="67">
        <v>0</v>
      </c>
      <c r="H7" s="66"/>
      <c r="I7" s="66"/>
      <c r="J7" s="66"/>
    </row>
    <row r="8" s="42" customFormat="1" ht="23" customHeight="1" spans="1:10">
      <c r="A8" s="68"/>
      <c r="B8" s="69"/>
      <c r="C8" s="69"/>
      <c r="D8" s="70"/>
      <c r="E8" s="71"/>
      <c r="F8" s="72"/>
      <c r="G8" s="72">
        <v>0</v>
      </c>
      <c r="H8" s="72"/>
      <c r="I8" s="72"/>
      <c r="J8" s="72"/>
    </row>
    <row r="9" s="42" customFormat="1" ht="23" customHeight="1" spans="1:10">
      <c r="A9" s="68"/>
      <c r="B9" s="69"/>
      <c r="C9" s="69"/>
      <c r="D9" s="70"/>
      <c r="E9" s="71"/>
      <c r="F9" s="72"/>
      <c r="G9" s="72"/>
      <c r="H9" s="72"/>
      <c r="I9" s="72"/>
      <c r="J9" s="72"/>
    </row>
    <row r="10" s="42" customFormat="1" ht="23" customHeight="1" spans="1:10">
      <c r="A10" s="68"/>
      <c r="B10" s="69"/>
      <c r="C10" s="69"/>
      <c r="D10" s="70"/>
      <c r="E10" s="71"/>
      <c r="F10" s="72"/>
      <c r="G10" s="72"/>
      <c r="H10" s="72"/>
      <c r="I10" s="72"/>
      <c r="J10" s="72"/>
    </row>
    <row r="11" s="42" customFormat="1" ht="23" customHeight="1" spans="1:10">
      <c r="A11" s="68"/>
      <c r="B11" s="69"/>
      <c r="C11" s="69"/>
      <c r="D11" s="70"/>
      <c r="E11" s="71"/>
      <c r="F11" s="72"/>
      <c r="G11" s="72"/>
      <c r="H11" s="72"/>
      <c r="I11" s="72"/>
      <c r="J11" s="72"/>
    </row>
    <row r="12" s="42" customFormat="1" ht="23" customHeight="1" spans="1:10">
      <c r="A12" s="68"/>
      <c r="B12" s="69"/>
      <c r="C12" s="69"/>
      <c r="D12" s="70"/>
      <c r="E12" s="71"/>
      <c r="F12" s="72"/>
      <c r="G12" s="72"/>
      <c r="H12" s="72"/>
      <c r="I12" s="72"/>
      <c r="J12" s="72"/>
    </row>
    <row r="13" s="42" customFormat="1" ht="23" customHeight="1" spans="1:10">
      <c r="A13" s="68"/>
      <c r="B13" s="69"/>
      <c r="C13" s="69"/>
      <c r="D13" s="70"/>
      <c r="E13" s="71"/>
      <c r="F13" s="72"/>
      <c r="G13" s="72"/>
      <c r="H13" s="72"/>
      <c r="I13" s="72"/>
      <c r="J13" s="72"/>
    </row>
    <row r="14" s="42" customFormat="1" ht="23" customHeight="1" spans="1:10">
      <c r="A14" s="68"/>
      <c r="B14" s="69"/>
      <c r="C14" s="69"/>
      <c r="D14" s="70"/>
      <c r="E14" s="71"/>
      <c r="F14" s="72"/>
      <c r="G14" s="72"/>
      <c r="H14" s="72"/>
      <c r="I14" s="72"/>
      <c r="J14" s="72"/>
    </row>
    <row r="15" s="42" customFormat="1" ht="23" customHeight="1" spans="1:10">
      <c r="A15" s="68"/>
      <c r="B15" s="69"/>
      <c r="C15" s="69"/>
      <c r="D15" s="70"/>
      <c r="E15" s="71"/>
      <c r="F15" s="72"/>
      <c r="G15" s="72"/>
      <c r="H15" s="72"/>
      <c r="I15" s="72"/>
      <c r="J15" s="72"/>
    </row>
    <row r="16" s="42" customFormat="1" ht="23" customHeight="1" spans="1:10">
      <c r="A16" s="68"/>
      <c r="B16" s="69"/>
      <c r="C16" s="69"/>
      <c r="D16" s="70"/>
      <c r="E16" s="71"/>
      <c r="F16" s="72"/>
      <c r="G16" s="72"/>
      <c r="H16" s="72"/>
      <c r="I16" s="72"/>
      <c r="J16" s="72"/>
    </row>
    <row r="17" s="42" customFormat="1" ht="23" customHeight="1" spans="1:10">
      <c r="A17" s="68"/>
      <c r="B17" s="69"/>
      <c r="C17" s="69"/>
      <c r="D17" s="70"/>
      <c r="E17" s="71"/>
      <c r="F17" s="72"/>
      <c r="G17" s="72"/>
      <c r="H17" s="72"/>
      <c r="I17" s="72"/>
      <c r="J17" s="72"/>
    </row>
    <row r="18" s="42" customFormat="1" ht="23" customHeight="1" spans="1:10">
      <c r="A18" s="68"/>
      <c r="B18" s="69"/>
      <c r="C18" s="69"/>
      <c r="D18" s="70"/>
      <c r="E18" s="71"/>
      <c r="F18" s="72"/>
      <c r="G18" s="72"/>
      <c r="H18" s="72"/>
      <c r="I18" s="72"/>
      <c r="J18" s="72"/>
    </row>
    <row r="19" s="42" customFormat="1" ht="23" customHeight="1" spans="1:10">
      <c r="A19" s="68"/>
      <c r="B19" s="69"/>
      <c r="C19" s="69"/>
      <c r="D19" s="70"/>
      <c r="E19" s="71"/>
      <c r="F19" s="72"/>
      <c r="G19" s="72"/>
      <c r="H19" s="72"/>
      <c r="I19" s="72"/>
      <c r="J19" s="72"/>
    </row>
    <row r="20" s="42" customFormat="1" ht="23" customHeight="1" spans="1:10">
      <c r="A20" s="68"/>
      <c r="B20" s="69"/>
      <c r="C20" s="69"/>
      <c r="D20" s="70"/>
      <c r="E20" s="71"/>
      <c r="F20" s="72"/>
      <c r="G20" s="72"/>
      <c r="H20" s="72"/>
      <c r="I20" s="72"/>
      <c r="J20" s="72"/>
    </row>
    <row r="21" s="42" customFormat="1" ht="23" customHeight="1" spans="1:10">
      <c r="A21" s="68"/>
      <c r="B21" s="69"/>
      <c r="C21" s="69"/>
      <c r="D21" s="70"/>
      <c r="E21" s="71"/>
      <c r="F21" s="72"/>
      <c r="G21" s="72"/>
      <c r="H21" s="72"/>
      <c r="I21" s="72"/>
      <c r="J21" s="72"/>
    </row>
    <row r="22" s="42" customFormat="1" ht="23" customHeight="1" spans="1:10">
      <c r="A22" s="68"/>
      <c r="B22" s="69"/>
      <c r="C22" s="69"/>
      <c r="D22" s="70"/>
      <c r="E22" s="71"/>
      <c r="F22" s="72"/>
      <c r="G22" s="72"/>
      <c r="H22" s="72"/>
      <c r="I22" s="72"/>
      <c r="J22" s="72"/>
    </row>
    <row r="23" s="42" customFormat="1" ht="12"/>
    <row r="24" s="42" customFormat="1" ht="12"/>
    <row r="25" s="42" customFormat="1" ht="12"/>
    <row r="26" s="4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scale="7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B42"/>
  <sheetViews>
    <sheetView showGridLines="0" showZeros="0" view="pageBreakPreview" zoomScaleNormal="100" workbookViewId="0">
      <selection activeCell="D6" sqref="D6:H6"/>
    </sheetView>
  </sheetViews>
  <sheetFormatPr defaultColWidth="6.83333333333333" defaultRowHeight="11.25"/>
  <cols>
    <col min="1" max="1" width="5.33333333333333" style="20" customWidth="1"/>
    <col min="2" max="2" width="5.08333333333333" style="20" customWidth="1"/>
    <col min="3" max="3" width="19.0833333333333" style="20" customWidth="1"/>
    <col min="4" max="4" width="10.6666666666667" style="20" customWidth="1"/>
    <col min="5" max="6" width="6.16666666666667" style="20" customWidth="1"/>
    <col min="7" max="7" width="21.5833333333333" style="20" customWidth="1"/>
    <col min="8" max="8" width="11.0833333333333" style="20" customWidth="1"/>
    <col min="9" max="181" width="6.83333333333333" style="20" customWidth="1"/>
    <col min="182" max="16384" width="6.83333333333333" style="20"/>
  </cols>
  <sheetData>
    <row r="1" ht="25.5" customHeight="1" spans="1:181">
      <c r="A1" s="21" t="s">
        <v>108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109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2" customHeight="1" spans="1:181">
      <c r="A3" s="23"/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110</v>
      </c>
      <c r="B4" s="25"/>
      <c r="C4" s="26" t="s">
        <v>111</v>
      </c>
      <c r="D4" s="26"/>
      <c r="E4" s="25" t="s">
        <v>110</v>
      </c>
      <c r="F4" s="25"/>
      <c r="G4" s="26" t="s">
        <v>112</v>
      </c>
      <c r="H4" s="26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</row>
    <row r="5" s="18" customFormat="1" ht="22.5" customHeight="1" spans="1:184">
      <c r="A5" s="27" t="s">
        <v>41</v>
      </c>
      <c r="B5" s="27" t="s">
        <v>42</v>
      </c>
      <c r="C5" s="27" t="s">
        <v>40</v>
      </c>
      <c r="D5" s="26" t="s">
        <v>113</v>
      </c>
      <c r="E5" s="28" t="s">
        <v>41</v>
      </c>
      <c r="F5" s="28" t="s">
        <v>42</v>
      </c>
      <c r="G5" s="29" t="s">
        <v>40</v>
      </c>
      <c r="H5" s="30" t="s">
        <v>113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</row>
    <row r="6" s="19" customFormat="1" ht="22.5" customHeight="1" spans="1:184">
      <c r="A6" s="31"/>
      <c r="B6" s="32"/>
      <c r="C6" s="32" t="s">
        <v>9</v>
      </c>
      <c r="D6" s="33">
        <f>D7+D22</f>
        <v>297.06</v>
      </c>
      <c r="E6" s="31"/>
      <c r="F6" s="32"/>
      <c r="G6" s="32" t="s">
        <v>9</v>
      </c>
      <c r="H6" s="33">
        <f>H7</f>
        <v>275.1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</row>
    <row r="7" s="18" customFormat="1" ht="22.5" customHeight="1" spans="1:184">
      <c r="A7" s="34" t="s">
        <v>114</v>
      </c>
      <c r="B7" s="35"/>
      <c r="C7" s="32" t="s">
        <v>74</v>
      </c>
      <c r="D7" s="33">
        <f>SUM(D8:D20)</f>
        <v>297.06</v>
      </c>
      <c r="E7" s="34">
        <v>302</v>
      </c>
      <c r="F7" s="35"/>
      <c r="G7" s="32" t="s">
        <v>115</v>
      </c>
      <c r="H7" s="33">
        <f>SUM(H8:H34)</f>
        <v>275.1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</row>
    <row r="8" s="18" customFormat="1" ht="22.5" customHeight="1" spans="1:184">
      <c r="A8" s="34">
        <v>301</v>
      </c>
      <c r="B8" s="35">
        <v>1</v>
      </c>
      <c r="C8" s="36" t="s">
        <v>116</v>
      </c>
      <c r="D8" s="33">
        <v>129.07</v>
      </c>
      <c r="E8" s="34">
        <v>302</v>
      </c>
      <c r="F8" s="35">
        <v>1</v>
      </c>
      <c r="G8" s="36" t="s">
        <v>117</v>
      </c>
      <c r="H8" s="33">
        <v>88.1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</row>
    <row r="9" s="18" customFormat="1" ht="22.5" customHeight="1" spans="1:184">
      <c r="A9" s="34" t="s">
        <v>114</v>
      </c>
      <c r="B9" s="35" t="s">
        <v>118</v>
      </c>
      <c r="C9" s="36" t="s">
        <v>119</v>
      </c>
      <c r="D9" s="33">
        <v>56.1</v>
      </c>
      <c r="E9" s="34">
        <v>302</v>
      </c>
      <c r="F9" s="35">
        <v>2</v>
      </c>
      <c r="G9" s="36" t="s">
        <v>120</v>
      </c>
      <c r="H9" s="33">
        <v>28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</row>
    <row r="10" s="18" customFormat="1" ht="22.5" customHeight="1" spans="1:184">
      <c r="A10" s="34">
        <v>301</v>
      </c>
      <c r="B10" s="35">
        <v>3</v>
      </c>
      <c r="C10" s="36" t="s">
        <v>121</v>
      </c>
      <c r="D10" s="33"/>
      <c r="E10" s="34">
        <v>302</v>
      </c>
      <c r="F10" s="35">
        <v>3</v>
      </c>
      <c r="G10" s="36" t="s">
        <v>122</v>
      </c>
      <c r="H10" s="33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</row>
    <row r="11" s="18" customFormat="1" ht="22.5" customHeight="1" spans="1:184">
      <c r="A11" s="34">
        <v>301</v>
      </c>
      <c r="B11" s="35">
        <v>6</v>
      </c>
      <c r="C11" s="36" t="s">
        <v>123</v>
      </c>
      <c r="D11" s="33"/>
      <c r="E11" s="34">
        <v>302</v>
      </c>
      <c r="F11" s="35">
        <v>4</v>
      </c>
      <c r="G11" s="36" t="s">
        <v>124</v>
      </c>
      <c r="H11" s="33">
        <v>0.1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</row>
    <row r="12" s="18" customFormat="1" ht="22.5" customHeight="1" spans="1:184">
      <c r="A12" s="34">
        <v>301</v>
      </c>
      <c r="B12" s="35">
        <v>7</v>
      </c>
      <c r="C12" s="36" t="s">
        <v>125</v>
      </c>
      <c r="D12" s="33">
        <v>17.48</v>
      </c>
      <c r="E12" s="34">
        <v>302</v>
      </c>
      <c r="F12" s="35">
        <v>5</v>
      </c>
      <c r="G12" s="36" t="s">
        <v>126</v>
      </c>
      <c r="H12" s="33">
        <v>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</row>
    <row r="13" s="18" customFormat="1" ht="22.5" customHeight="1" spans="1:184">
      <c r="A13" s="34" t="s">
        <v>114</v>
      </c>
      <c r="B13" s="35">
        <v>8</v>
      </c>
      <c r="C13" s="36" t="s">
        <v>127</v>
      </c>
      <c r="D13" s="33">
        <v>47.17</v>
      </c>
      <c r="E13" s="34">
        <v>302</v>
      </c>
      <c r="F13" s="35">
        <v>6</v>
      </c>
      <c r="G13" s="36" t="s">
        <v>128</v>
      </c>
      <c r="H13" s="33">
        <v>4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</row>
    <row r="14" s="18" customFormat="1" ht="22.5" customHeight="1" spans="1:184">
      <c r="A14" s="34">
        <v>301</v>
      </c>
      <c r="B14" s="35">
        <v>9</v>
      </c>
      <c r="C14" s="36" t="s">
        <v>129</v>
      </c>
      <c r="D14" s="33"/>
      <c r="E14" s="34">
        <v>302</v>
      </c>
      <c r="F14" s="35">
        <v>7</v>
      </c>
      <c r="G14" s="36" t="s">
        <v>130</v>
      </c>
      <c r="H14" s="33">
        <v>3.6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</row>
    <row r="15" s="18" customFormat="1" ht="22.5" customHeight="1" spans="1:184">
      <c r="A15" s="34" t="s">
        <v>114</v>
      </c>
      <c r="B15" s="35">
        <v>10</v>
      </c>
      <c r="C15" s="36" t="s">
        <v>131</v>
      </c>
      <c r="D15" s="33">
        <v>18.94</v>
      </c>
      <c r="E15" s="34">
        <v>302</v>
      </c>
      <c r="F15" s="35">
        <v>8</v>
      </c>
      <c r="G15" s="36" t="s">
        <v>132</v>
      </c>
      <c r="H15" s="33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</row>
    <row r="16" s="18" customFormat="1" ht="22.5" customHeight="1" spans="1:184">
      <c r="A16" s="34" t="s">
        <v>114</v>
      </c>
      <c r="B16" s="35">
        <v>11</v>
      </c>
      <c r="C16" s="36" t="s">
        <v>133</v>
      </c>
      <c r="D16" s="33"/>
      <c r="E16" s="34">
        <v>302</v>
      </c>
      <c r="F16" s="35">
        <v>9</v>
      </c>
      <c r="G16" s="36" t="s">
        <v>134</v>
      </c>
      <c r="H16" s="33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</row>
    <row r="17" s="18" customFormat="1" ht="22.5" customHeight="1" spans="1:184">
      <c r="A17" s="34" t="s">
        <v>114</v>
      </c>
      <c r="B17" s="35">
        <v>12</v>
      </c>
      <c r="C17" s="36" t="s">
        <v>135</v>
      </c>
      <c r="D17" s="33"/>
      <c r="E17" s="34">
        <v>302</v>
      </c>
      <c r="F17" s="35">
        <v>11</v>
      </c>
      <c r="G17" s="36" t="s">
        <v>136</v>
      </c>
      <c r="H17" s="33">
        <v>19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</row>
    <row r="18" s="18" customFormat="1" ht="22.5" customHeight="1" spans="1:184">
      <c r="A18" s="34" t="s">
        <v>114</v>
      </c>
      <c r="B18" s="35">
        <v>13</v>
      </c>
      <c r="C18" s="36" t="s">
        <v>67</v>
      </c>
      <c r="D18" s="33">
        <v>28.3</v>
      </c>
      <c r="E18" s="34">
        <v>302</v>
      </c>
      <c r="F18" s="35">
        <v>12</v>
      </c>
      <c r="G18" s="36" t="s">
        <v>137</v>
      </c>
      <c r="H18" s="33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</row>
    <row r="19" s="18" customFormat="1" ht="22.5" customHeight="1" spans="1:184">
      <c r="A19" s="34" t="s">
        <v>114</v>
      </c>
      <c r="B19" s="35">
        <v>14</v>
      </c>
      <c r="C19" s="36" t="s">
        <v>138</v>
      </c>
      <c r="D19" s="33"/>
      <c r="E19" s="34">
        <v>302</v>
      </c>
      <c r="F19" s="35">
        <v>13</v>
      </c>
      <c r="G19" s="36" t="s">
        <v>139</v>
      </c>
      <c r="H19" s="33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</row>
    <row r="20" s="18" customFormat="1" ht="22.5" customHeight="1" spans="1:184">
      <c r="A20" s="34">
        <v>301</v>
      </c>
      <c r="B20" s="35" t="s">
        <v>140</v>
      </c>
      <c r="C20" s="36" t="s">
        <v>141</v>
      </c>
      <c r="D20" s="33"/>
      <c r="E20" s="34">
        <v>302</v>
      </c>
      <c r="F20" s="35">
        <v>14</v>
      </c>
      <c r="G20" s="36" t="s">
        <v>142</v>
      </c>
      <c r="H20" s="33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</row>
    <row r="21" s="18" customFormat="1" ht="22.5" customHeight="1" spans="1:184">
      <c r="A21" s="34"/>
      <c r="B21" s="35"/>
      <c r="C21" s="36"/>
      <c r="D21" s="33"/>
      <c r="E21" s="34">
        <v>302</v>
      </c>
      <c r="F21" s="35">
        <v>15</v>
      </c>
      <c r="G21" s="36" t="s">
        <v>143</v>
      </c>
      <c r="H21" s="33">
        <v>21.6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</row>
    <row r="22" s="18" customFormat="1" ht="22.5" customHeight="1" spans="1:184">
      <c r="A22" s="35">
        <v>303</v>
      </c>
      <c r="B22" s="35"/>
      <c r="C22" s="32" t="s">
        <v>76</v>
      </c>
      <c r="D22" s="33"/>
      <c r="E22" s="34">
        <v>302</v>
      </c>
      <c r="F22" s="37">
        <v>16</v>
      </c>
      <c r="G22" s="36" t="s">
        <v>144</v>
      </c>
      <c r="H22" s="33">
        <v>19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</row>
    <row r="23" s="18" customFormat="1" ht="22.5" customHeight="1" spans="1:184">
      <c r="A23" s="35">
        <v>303</v>
      </c>
      <c r="B23" s="35">
        <v>1</v>
      </c>
      <c r="C23" s="36" t="s">
        <v>145</v>
      </c>
      <c r="D23" s="33"/>
      <c r="E23" s="34">
        <v>302</v>
      </c>
      <c r="F23" s="35">
        <v>17</v>
      </c>
      <c r="G23" s="36" t="s">
        <v>146</v>
      </c>
      <c r="H23" s="33">
        <v>8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</row>
    <row r="24" s="18" customFormat="1" ht="22.5" customHeight="1" spans="1:184">
      <c r="A24" s="35">
        <v>303</v>
      </c>
      <c r="B24" s="35">
        <v>2</v>
      </c>
      <c r="C24" s="36" t="s">
        <v>147</v>
      </c>
      <c r="D24" s="33"/>
      <c r="E24" s="34">
        <v>302</v>
      </c>
      <c r="F24" s="35">
        <v>18</v>
      </c>
      <c r="G24" s="36" t="s">
        <v>148</v>
      </c>
      <c r="H24" s="33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</row>
    <row r="25" s="18" customFormat="1" ht="22.5" customHeight="1" spans="1:184">
      <c r="A25" s="35">
        <v>303</v>
      </c>
      <c r="B25" s="35">
        <v>3</v>
      </c>
      <c r="C25" s="36" t="s">
        <v>149</v>
      </c>
      <c r="D25" s="33"/>
      <c r="E25" s="34">
        <v>302</v>
      </c>
      <c r="F25" s="37">
        <v>24</v>
      </c>
      <c r="G25" s="36" t="s">
        <v>150</v>
      </c>
      <c r="H25" s="33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</row>
    <row r="26" s="18" customFormat="1" ht="22.5" customHeight="1" spans="1:184">
      <c r="A26" s="35">
        <v>303</v>
      </c>
      <c r="B26" s="35">
        <v>4</v>
      </c>
      <c r="C26" s="36" t="s">
        <v>151</v>
      </c>
      <c r="D26" s="33"/>
      <c r="E26" s="34">
        <v>302</v>
      </c>
      <c r="F26" s="35">
        <v>25</v>
      </c>
      <c r="G26" s="36" t="s">
        <v>152</v>
      </c>
      <c r="H26" s="33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</row>
    <row r="27" s="18" customFormat="1" ht="22.5" customHeight="1" spans="1:184">
      <c r="A27" s="35">
        <v>303</v>
      </c>
      <c r="B27" s="35">
        <v>5</v>
      </c>
      <c r="C27" s="36" t="s">
        <v>153</v>
      </c>
      <c r="D27" s="33"/>
      <c r="E27" s="35">
        <v>302</v>
      </c>
      <c r="F27" s="35">
        <v>26</v>
      </c>
      <c r="G27" s="36" t="s">
        <v>154</v>
      </c>
      <c r="H27" s="33">
        <v>21.9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</row>
    <row r="28" s="18" customFormat="1" ht="22.5" customHeight="1" spans="1:184">
      <c r="A28" s="35">
        <v>303</v>
      </c>
      <c r="B28" s="35">
        <v>6</v>
      </c>
      <c r="C28" s="36" t="s">
        <v>155</v>
      </c>
      <c r="D28" s="33"/>
      <c r="E28" s="35">
        <v>302</v>
      </c>
      <c r="F28" s="35">
        <v>27</v>
      </c>
      <c r="G28" s="36" t="s">
        <v>156</v>
      </c>
      <c r="H28" s="33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</row>
    <row r="29" s="18" customFormat="1" ht="22.5" customHeight="1" spans="1:184">
      <c r="A29" s="35">
        <v>303</v>
      </c>
      <c r="B29" s="35">
        <v>7</v>
      </c>
      <c r="C29" s="36" t="s">
        <v>157</v>
      </c>
      <c r="D29" s="33"/>
      <c r="E29" s="35">
        <v>302</v>
      </c>
      <c r="F29" s="35">
        <v>28</v>
      </c>
      <c r="G29" s="36" t="s">
        <v>158</v>
      </c>
      <c r="H29" s="33">
        <v>4.8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</row>
    <row r="30" s="18" customFormat="1" ht="22.5" customHeight="1" spans="1:184">
      <c r="A30" s="35">
        <v>303</v>
      </c>
      <c r="B30" s="35">
        <v>8</v>
      </c>
      <c r="C30" s="36" t="s">
        <v>159</v>
      </c>
      <c r="D30" s="33"/>
      <c r="E30" s="35">
        <v>302</v>
      </c>
      <c r="F30" s="35">
        <v>29</v>
      </c>
      <c r="G30" s="36" t="s">
        <v>160</v>
      </c>
      <c r="H30" s="3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</row>
    <row r="31" s="18" customFormat="1" ht="22.5" customHeight="1" spans="1:184">
      <c r="A31" s="35">
        <v>303</v>
      </c>
      <c r="B31" s="35">
        <v>9</v>
      </c>
      <c r="C31" s="36" t="s">
        <v>161</v>
      </c>
      <c r="D31" s="33"/>
      <c r="E31" s="35">
        <v>302</v>
      </c>
      <c r="F31" s="35">
        <v>31</v>
      </c>
      <c r="G31" s="36" t="s">
        <v>162</v>
      </c>
      <c r="H31" s="33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</row>
    <row r="32" s="18" customFormat="1" ht="22.5" customHeight="1" spans="1:180">
      <c r="A32" s="35">
        <v>303</v>
      </c>
      <c r="B32" s="35">
        <v>10</v>
      </c>
      <c r="C32" s="36" t="s">
        <v>163</v>
      </c>
      <c r="D32" s="33"/>
      <c r="E32" s="35">
        <v>302</v>
      </c>
      <c r="F32" s="35">
        <v>39</v>
      </c>
      <c r="G32" s="36" t="s">
        <v>164</v>
      </c>
      <c r="H32" s="33">
        <v>51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</row>
    <row r="33" s="18" customFormat="1" ht="18" customHeight="1" spans="1:180">
      <c r="A33" s="35">
        <v>303</v>
      </c>
      <c r="B33" s="35">
        <v>99</v>
      </c>
      <c r="C33" s="36" t="s">
        <v>165</v>
      </c>
      <c r="D33" s="33"/>
      <c r="E33" s="35">
        <v>302</v>
      </c>
      <c r="F33" s="35">
        <v>40</v>
      </c>
      <c r="G33" s="36" t="s">
        <v>166</v>
      </c>
      <c r="H33" s="3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</row>
    <row r="34" s="18" customFormat="1" ht="22.5" customHeight="1" spans="1:180">
      <c r="A34" s="38"/>
      <c r="B34" s="38"/>
      <c r="C34" s="38"/>
      <c r="D34" s="38"/>
      <c r="E34" s="35">
        <v>302</v>
      </c>
      <c r="F34" s="35">
        <v>99</v>
      </c>
      <c r="G34" s="36" t="s">
        <v>167</v>
      </c>
      <c r="H34" s="33">
        <v>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</row>
    <row r="35" s="18" customFormat="1" ht="26.5" customHeight="1" spans="5:180"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</row>
    <row r="36" s="18" customFormat="1" ht="26.5" customHeight="1" spans="5:184"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</row>
    <row r="37" s="18" customFormat="1" ht="26.5" customHeight="1" spans="5:184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</row>
    <row r="38" s="18" customFormat="1" ht="26.5" customHeight="1" spans="5:184"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</row>
    <row r="39" ht="26.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scale="88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showGridLines="0" showZeros="0" workbookViewId="0">
      <selection activeCell="B7" sqref="B5 B7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168</v>
      </c>
      <c r="B1" s="5"/>
    </row>
    <row r="2" s="1" customFormat="1" ht="25.5" customHeight="1" spans="1:3">
      <c r="A2" s="6" t="s">
        <v>169</v>
      </c>
      <c r="B2" s="6"/>
      <c r="C2" s="7"/>
    </row>
    <row r="3" ht="25.5" customHeight="1" spans="1:10">
      <c r="A3" s="8"/>
      <c r="B3" s="9" t="s">
        <v>3</v>
      </c>
      <c r="J3" t="s">
        <v>3</v>
      </c>
    </row>
    <row r="4" s="2" customFormat="1" ht="30" customHeight="1" spans="1:3">
      <c r="A4" s="10" t="s">
        <v>170</v>
      </c>
      <c r="B4" s="11" t="s">
        <v>171</v>
      </c>
      <c r="C4"/>
    </row>
    <row r="5" s="3" customFormat="1" ht="30" customHeight="1" spans="1:3">
      <c r="A5" s="12" t="s">
        <v>172</v>
      </c>
      <c r="B5" s="13">
        <v>8</v>
      </c>
      <c r="C5" s="14"/>
    </row>
    <row r="6" s="3" customFormat="1" ht="30" customHeight="1" spans="1:3">
      <c r="A6" s="15" t="s">
        <v>173</v>
      </c>
      <c r="B6" s="16" t="s">
        <v>174</v>
      </c>
      <c r="C6" s="14"/>
    </row>
    <row r="7" s="3" customFormat="1" ht="30" customHeight="1" spans="1:3">
      <c r="A7" s="15" t="s">
        <v>175</v>
      </c>
      <c r="B7" s="13">
        <v>8</v>
      </c>
      <c r="C7" s="14"/>
    </row>
    <row r="8" s="3" customFormat="1" ht="30" customHeight="1" spans="1:3">
      <c r="A8" s="15" t="s">
        <v>176</v>
      </c>
      <c r="B8" s="16" t="s">
        <v>174</v>
      </c>
      <c r="C8" s="14"/>
    </row>
    <row r="9" s="3" customFormat="1" ht="30" customHeight="1" spans="1:3">
      <c r="A9" s="15" t="s">
        <v>177</v>
      </c>
      <c r="B9" s="16" t="s">
        <v>174</v>
      </c>
      <c r="C9" s="14"/>
    </row>
    <row r="10" s="3" customFormat="1" ht="30" customHeight="1" spans="1:3">
      <c r="A10" s="15" t="s">
        <v>178</v>
      </c>
      <c r="B10" s="16" t="s">
        <v>174</v>
      </c>
      <c r="C10" s="14"/>
    </row>
    <row r="11" s="2" customFormat="1" ht="114.65" customHeight="1" spans="1:3">
      <c r="A11" s="17"/>
      <c r="B11" s="17"/>
      <c r="C11"/>
    </row>
    <row r="12" s="2" customFormat="1" spans="1:3">
      <c r="A12"/>
      <c r="B12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</sheetData>
  <sheetProtection formatCells="0" formatColumns="0" formatRows="0"/>
  <mergeCells count="2">
    <mergeCell ref="A2:B2"/>
    <mergeCell ref="A11:B11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风轻扬</cp:lastModifiedBy>
  <dcterms:created xsi:type="dcterms:W3CDTF">2016-12-14T09:11:00Z</dcterms:created>
  <cp:lastPrinted>2017-11-14T08:48:00Z</cp:lastPrinted>
  <dcterms:modified xsi:type="dcterms:W3CDTF">2022-01-18T00:59:36Z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2052-11.1.0.11194</vt:lpwstr>
  </property>
  <property fmtid="{D5CDD505-2E9C-101B-9397-08002B2CF9AE}" pid="4" name="ICV">
    <vt:lpwstr>0456582CCFE34356BB2269BE5A59DB9E</vt:lpwstr>
  </property>
</Properties>
</file>